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F:\FHIP\National Reform Projects\ABF\0.0 Funding Systems Development\FSD Team Folder\Costing\VCDC\VCDC_2021-22\2.0 Documentation and references\"/>
    </mc:Choice>
  </mc:AlternateContent>
  <xr:revisionPtr revIDLastSave="0" documentId="8_{E37543F9-F780-4E44-86E9-DDBE73C7A64D}" xr6:coauthVersionLast="47" xr6:coauthVersionMax="47" xr10:uidLastSave="{00000000-0000-0000-0000-000000000000}"/>
  <bookViews>
    <workbookView xWindow="-96" yWindow="-96" windowWidth="18192" windowHeight="11592" tabRatio="901" activeTab="1" xr2:uid="{00000000-000D-0000-FFFF-FFFF00000000}"/>
  </bookViews>
  <sheets>
    <sheet name="VCDC Final Submission Output" sheetId="5" r:id="rId1"/>
    <sheet name="Expenditure" sheetId="1" r:id="rId2"/>
    <sheet name="Patient Demographic Activity" sheetId="8" r:id="rId3"/>
    <sheet name="Patient Utilisation Dept Feeder" sheetId="9" r:id="rId4"/>
    <sheet name="CostCentre Mvmnts in Costing GL" sheetId="4" r:id="rId5"/>
    <sheet name="Virtual Dummy Episodes" sheetId="10" r:id="rId6"/>
  </sheets>
  <definedNames>
    <definedName name="_xlnm.Print_Area" localSheetId="1">Expenditure!$B$2:$I$202</definedName>
    <definedName name="_xlnm.Print_Area" localSheetId="0">'VCDC Final Submission Output'!$A$1:$R$40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7" i="1" l="1"/>
  <c r="D77" i="1"/>
  <c r="S19" i="9" l="1"/>
  <c r="T19" i="9" s="1"/>
  <c r="S17" i="9"/>
  <c r="T17" i="9" s="1"/>
  <c r="S16" i="9"/>
  <c r="T16" i="9" s="1"/>
  <c r="S15" i="9"/>
  <c r="T15" i="9" s="1"/>
  <c r="S14" i="9"/>
  <c r="T14" i="9" s="1"/>
  <c r="S13" i="9"/>
  <c r="T13" i="9" s="1"/>
  <c r="S12" i="9"/>
  <c r="T12" i="9" s="1"/>
  <c r="S11" i="9"/>
  <c r="T11" i="9" s="1"/>
  <c r="S10" i="9"/>
  <c r="T10" i="9" s="1"/>
  <c r="S14" i="8" l="1"/>
  <c r="S15" i="8"/>
  <c r="S16" i="8"/>
  <c r="S17" i="8"/>
  <c r="S18" i="8"/>
  <c r="S13" i="8"/>
  <c r="F137" i="1" l="1"/>
  <c r="F136" i="1"/>
  <c r="F135" i="1"/>
  <c r="G136" i="1" l="1"/>
  <c r="G137" i="1"/>
  <c r="G138" i="1"/>
  <c r="G139" i="1"/>
  <c r="G140" i="1"/>
  <c r="G141" i="1"/>
  <c r="G142" i="1"/>
  <c r="G143" i="1"/>
  <c r="G144" i="1"/>
  <c r="G145" i="1"/>
  <c r="G146" i="1"/>
  <c r="G147" i="1"/>
  <c r="G148" i="1"/>
  <c r="G149" i="1"/>
  <c r="G150" i="1"/>
  <c r="G151" i="1"/>
  <c r="G152" i="1"/>
  <c r="G153" i="1"/>
  <c r="G154" i="1"/>
  <c r="G155" i="1"/>
  <c r="G156" i="1"/>
  <c r="G157" i="1"/>
  <c r="G158" i="1"/>
  <c r="G159" i="1"/>
  <c r="G160" i="1"/>
  <c r="F138" i="1"/>
  <c r="F139" i="1"/>
  <c r="F140" i="1"/>
  <c r="F141" i="1"/>
  <c r="F142" i="1"/>
  <c r="F143" i="1"/>
  <c r="F144" i="1"/>
  <c r="F145" i="1"/>
  <c r="F146" i="1"/>
  <c r="F147" i="1"/>
  <c r="F148" i="1"/>
  <c r="F149" i="1"/>
  <c r="F150" i="1"/>
  <c r="F151" i="1"/>
  <c r="F152" i="1"/>
  <c r="F153" i="1"/>
  <c r="F154" i="1"/>
  <c r="F155" i="1"/>
  <c r="F156" i="1"/>
  <c r="F157" i="1"/>
  <c r="F158" i="1"/>
  <c r="F159" i="1"/>
  <c r="F160" i="1"/>
  <c r="E136" i="1"/>
  <c r="E137" i="1"/>
  <c r="F206" i="1" s="1"/>
  <c r="E138" i="1"/>
  <c r="F209" i="1" s="1"/>
  <c r="E139" i="1"/>
  <c r="F211" i="1" s="1"/>
  <c r="E140" i="1"/>
  <c r="F222" i="1" s="1"/>
  <c r="E141" i="1"/>
  <c r="E142" i="1"/>
  <c r="F208" i="1" s="1"/>
  <c r="E143" i="1"/>
  <c r="F207" i="1" s="1"/>
  <c r="E145" i="1"/>
  <c r="E146" i="1"/>
  <c r="E147" i="1"/>
  <c r="F218" i="1" s="1"/>
  <c r="E148" i="1"/>
  <c r="F220" i="1" s="1"/>
  <c r="E149" i="1"/>
  <c r="E150" i="1"/>
  <c r="E151" i="1"/>
  <c r="F216" i="1" s="1"/>
  <c r="E152" i="1"/>
  <c r="F217" i="1" s="1"/>
  <c r="E153" i="1"/>
  <c r="E154" i="1"/>
  <c r="E155" i="1"/>
  <c r="E156" i="1"/>
  <c r="E157" i="1"/>
  <c r="E158" i="1"/>
  <c r="F227" i="1" s="1"/>
  <c r="E159" i="1"/>
  <c r="E160" i="1"/>
  <c r="D136" i="1"/>
  <c r="D137" i="1"/>
  <c r="E206" i="1" s="1"/>
  <c r="D138" i="1"/>
  <c r="E209" i="1" s="1"/>
  <c r="D139" i="1"/>
  <c r="E211" i="1" s="1"/>
  <c r="D140" i="1"/>
  <c r="E222" i="1" s="1"/>
  <c r="D141" i="1"/>
  <c r="D142" i="1"/>
  <c r="E208" i="1" s="1"/>
  <c r="D143" i="1"/>
  <c r="E207" i="1" s="1"/>
  <c r="D145" i="1"/>
  <c r="D146" i="1"/>
  <c r="D147" i="1"/>
  <c r="E218" i="1" s="1"/>
  <c r="D148" i="1"/>
  <c r="E220" i="1" s="1"/>
  <c r="D149" i="1"/>
  <c r="D150" i="1"/>
  <c r="D151" i="1"/>
  <c r="E216" i="1" s="1"/>
  <c r="D152" i="1"/>
  <c r="E217" i="1" s="1"/>
  <c r="D153" i="1"/>
  <c r="D154" i="1"/>
  <c r="D155" i="1"/>
  <c r="D156" i="1"/>
  <c r="D157" i="1"/>
  <c r="E226" i="1" s="1"/>
  <c r="D158" i="1"/>
  <c r="E227" i="1" s="1"/>
  <c r="D159" i="1"/>
  <c r="D160" i="1"/>
  <c r="F194" i="1"/>
  <c r="F195" i="1"/>
  <c r="F196" i="1"/>
  <c r="F197" i="1"/>
  <c r="E194" i="1"/>
  <c r="E195" i="1"/>
  <c r="E196" i="1"/>
  <c r="D195"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F182" i="1"/>
  <c r="F183" i="1"/>
  <c r="F184" i="1"/>
  <c r="F185" i="1"/>
  <c r="F186" i="1"/>
  <c r="F187" i="1"/>
  <c r="F188" i="1"/>
  <c r="F189" i="1"/>
  <c r="F190" i="1"/>
  <c r="F191" i="1"/>
  <c r="F173" i="1"/>
  <c r="F174" i="1"/>
  <c r="F175" i="1"/>
  <c r="F176" i="1"/>
  <c r="F177" i="1"/>
  <c r="F178" i="1"/>
  <c r="F179" i="1"/>
  <c r="F180" i="1"/>
  <c r="F181" i="1"/>
  <c r="E173" i="1"/>
  <c r="E174" i="1"/>
  <c r="E175" i="1"/>
  <c r="E176" i="1"/>
  <c r="E177" i="1"/>
  <c r="E178" i="1"/>
  <c r="E179" i="1"/>
  <c r="E180" i="1"/>
  <c r="E181" i="1"/>
  <c r="E182" i="1"/>
  <c r="E183" i="1"/>
  <c r="E184" i="1"/>
  <c r="E185" i="1"/>
  <c r="E186" i="1"/>
  <c r="E187" i="1"/>
  <c r="E188" i="1"/>
  <c r="E189" i="1"/>
  <c r="D173" i="1"/>
  <c r="D174" i="1"/>
  <c r="D175" i="1"/>
  <c r="D176" i="1"/>
  <c r="D177" i="1"/>
  <c r="D178" i="1"/>
  <c r="D179" i="1"/>
  <c r="D180" i="1"/>
  <c r="D181" i="1"/>
  <c r="D182" i="1"/>
  <c r="D183" i="1"/>
  <c r="D184" i="1"/>
  <c r="D185" i="1"/>
  <c r="D186" i="1"/>
  <c r="D187" i="1"/>
  <c r="D188" i="1"/>
  <c r="D189" i="1"/>
  <c r="D190" i="1"/>
  <c r="F162" i="1" l="1"/>
  <c r="F104" i="1"/>
  <c r="G135" i="1" l="1"/>
  <c r="G162" i="1" s="1"/>
  <c r="E135" i="1"/>
  <c r="F205" i="1" s="1"/>
  <c r="D135" i="1"/>
  <c r="E205" i="1" s="1"/>
  <c r="J161" i="1"/>
  <c r="G199" i="1"/>
  <c r="G172" i="1"/>
  <c r="F199" i="1"/>
  <c r="F198" i="1"/>
  <c r="F193" i="1"/>
  <c r="F192" i="1"/>
  <c r="F172" i="1"/>
  <c r="AQ162" i="1"/>
  <c r="AP162" i="1"/>
  <c r="AL162" i="1"/>
  <c r="AK162" i="1"/>
  <c r="AG162" i="1"/>
  <c r="AF162" i="1"/>
  <c r="AB162" i="1"/>
  <c r="AA162" i="1"/>
  <c r="W162" i="1"/>
  <c r="V162" i="1"/>
  <c r="R162" i="1"/>
  <c r="Q162" i="1"/>
  <c r="L162" i="1"/>
  <c r="M162" i="1"/>
  <c r="F200" i="1" l="1"/>
  <c r="G200" i="1"/>
  <c r="T17" i="8" l="1"/>
  <c r="T18" i="8"/>
  <c r="T16" i="8" l="1"/>
  <c r="T15" i="8"/>
  <c r="T14" i="8"/>
  <c r="T13" i="8"/>
  <c r="H13" i="8"/>
  <c r="F231" i="1" l="1"/>
  <c r="E231" i="1"/>
  <c r="F230" i="1"/>
  <c r="E230" i="1"/>
  <c r="E229" i="1"/>
  <c r="F228" i="1"/>
  <c r="E228" i="1"/>
  <c r="F226" i="1"/>
  <c r="F225" i="1"/>
  <c r="E225" i="1"/>
  <c r="F224" i="1"/>
  <c r="E224" i="1"/>
  <c r="F223" i="1"/>
  <c r="E223" i="1"/>
  <c r="F221" i="1"/>
  <c r="E221" i="1"/>
  <c r="F215" i="1"/>
  <c r="E215" i="1"/>
  <c r="F214" i="1"/>
  <c r="E214" i="1"/>
  <c r="F213" i="1"/>
  <c r="E213" i="1"/>
  <c r="AO200" i="1"/>
  <c r="AN200" i="1"/>
  <c r="AJ200" i="1"/>
  <c r="AI200" i="1"/>
  <c r="AE200" i="1"/>
  <c r="AD200" i="1"/>
  <c r="Z200" i="1"/>
  <c r="Y200" i="1"/>
  <c r="U200" i="1"/>
  <c r="T200" i="1"/>
  <c r="P200" i="1"/>
  <c r="O200" i="1"/>
  <c r="K200" i="1"/>
  <c r="J200" i="1"/>
  <c r="E199" i="1"/>
  <c r="D199" i="1"/>
  <c r="E198" i="1"/>
  <c r="D198" i="1"/>
  <c r="E197" i="1"/>
  <c r="D197" i="1"/>
  <c r="D196" i="1"/>
  <c r="D194" i="1"/>
  <c r="E193" i="1"/>
  <c r="D193" i="1"/>
  <c r="E192" i="1"/>
  <c r="D192" i="1"/>
  <c r="E191" i="1"/>
  <c r="D191" i="1"/>
  <c r="E190" i="1"/>
  <c r="E172" i="1"/>
  <c r="D172" i="1"/>
  <c r="AO162" i="1"/>
  <c r="AN162" i="1"/>
  <c r="AJ162" i="1"/>
  <c r="AI162" i="1"/>
  <c r="AE162" i="1"/>
  <c r="AD162" i="1"/>
  <c r="Z162" i="1"/>
  <c r="Y162" i="1"/>
  <c r="U162" i="1"/>
  <c r="T162" i="1"/>
  <c r="P162" i="1"/>
  <c r="O162" i="1"/>
  <c r="K162" i="1"/>
  <c r="J162" i="1"/>
  <c r="E162" i="1"/>
  <c r="C17" i="5" s="1"/>
  <c r="D162" i="1"/>
  <c r="C18" i="5" s="1"/>
  <c r="F229" i="1"/>
  <c r="G120" i="1"/>
  <c r="F120" i="1"/>
  <c r="E120" i="1"/>
  <c r="D120" i="1"/>
  <c r="H119" i="1"/>
  <c r="H118" i="1"/>
  <c r="H117" i="1"/>
  <c r="H116" i="1"/>
  <c r="H115" i="1"/>
  <c r="H114" i="1"/>
  <c r="E110" i="1"/>
  <c r="D110" i="1"/>
  <c r="F109" i="1"/>
  <c r="F108" i="1"/>
  <c r="F107" i="1"/>
  <c r="F106" i="1"/>
  <c r="G74" i="1"/>
  <c r="E74" i="1"/>
  <c r="E98" i="1" s="1"/>
  <c r="D74" i="1"/>
  <c r="H73" i="1"/>
  <c r="F73" i="1"/>
  <c r="H72" i="1"/>
  <c r="F72" i="1"/>
  <c r="H71" i="1"/>
  <c r="F71" i="1"/>
  <c r="H70" i="1"/>
  <c r="F70" i="1"/>
  <c r="H69" i="1"/>
  <c r="F69" i="1"/>
  <c r="H68" i="1"/>
  <c r="F68" i="1"/>
  <c r="H67" i="1"/>
  <c r="F67" i="1"/>
  <c r="E63" i="1"/>
  <c r="D63" i="1"/>
  <c r="F62" i="1"/>
  <c r="F61" i="1"/>
  <c r="F60" i="1"/>
  <c r="F59" i="1"/>
  <c r="F58" i="1"/>
  <c r="F57" i="1"/>
  <c r="D43" i="1"/>
  <c r="D36" i="1"/>
  <c r="D17" i="1"/>
  <c r="E200" i="1" l="1"/>
  <c r="D46" i="1"/>
  <c r="D49" i="1" s="1"/>
  <c r="F110" i="1"/>
  <c r="D126" i="1" s="1"/>
  <c r="H120" i="1"/>
  <c r="D127" i="1" s="1"/>
  <c r="F63" i="1"/>
  <c r="F74" i="1"/>
  <c r="H77" i="1"/>
  <c r="H74" i="1"/>
  <c r="I77" i="1" s="1"/>
  <c r="G77" i="1"/>
  <c r="D200" i="1"/>
  <c r="E232" i="1"/>
  <c r="F77" i="1"/>
  <c r="F232" i="1"/>
  <c r="D98" i="1"/>
  <c r="F98" i="1" s="1"/>
  <c r="D125" i="1" s="1"/>
  <c r="J77" i="1" l="1"/>
  <c r="D128" i="1"/>
  <c r="C24" i="5" s="1"/>
  <c r="D164" i="1" l="1"/>
</calcChain>
</file>

<file path=xl/sharedStrings.xml><?xml version="1.0" encoding="utf-8"?>
<sst xmlns="http://schemas.openxmlformats.org/spreadsheetml/2006/main" count="735" uniqueCount="559">
  <si>
    <t xml:space="preserve">Time </t>
  </si>
  <si>
    <t>Linen provided to external contractors</t>
  </si>
  <si>
    <t xml:space="preserve">Total Expenditures removed </t>
  </si>
  <si>
    <t>Please insert any further rows required</t>
  </si>
  <si>
    <t>Total Expenditures (both operating and non operating)</t>
  </si>
  <si>
    <t>Total Expenditures included</t>
  </si>
  <si>
    <t xml:space="preserve">Foundation </t>
  </si>
  <si>
    <t>CEO</t>
  </si>
  <si>
    <t>Clinical Costing</t>
  </si>
  <si>
    <t>Health Information Services</t>
  </si>
  <si>
    <t>Variance</t>
  </si>
  <si>
    <t>Post Allocation Amount</t>
  </si>
  <si>
    <t>Total Overheads</t>
  </si>
  <si>
    <t>General Surgical Ward 1</t>
  </si>
  <si>
    <t>General Medical Ward 1</t>
  </si>
  <si>
    <t>Imaging Department</t>
  </si>
  <si>
    <t>Medical Unit 1</t>
  </si>
  <si>
    <t>Total Direct</t>
  </si>
  <si>
    <t>Total Overhead + Total Direct</t>
  </si>
  <si>
    <t>Post Allocation Direct Amount</t>
  </si>
  <si>
    <t>Post Allocation Overhead Amount</t>
  </si>
  <si>
    <t>Total Overhead and Direct Post Allocation Amount</t>
  </si>
  <si>
    <t xml:space="preserve">Data and Time General Ledger is extracted / taken from Finance (to be loaded into the costing system): </t>
  </si>
  <si>
    <t>Total Linking Process</t>
  </si>
  <si>
    <t>Overhead</t>
  </si>
  <si>
    <t>Direct</t>
  </si>
  <si>
    <t>Total Costs (Current Year Costed, as per Step 4)</t>
  </si>
  <si>
    <t>Total</t>
  </si>
  <si>
    <t>Total Excluded Costs</t>
  </si>
  <si>
    <t>Where possible for Work In Progress Please List Costs by Financial Year</t>
  </si>
  <si>
    <t>Number of Costed Records:</t>
  </si>
  <si>
    <t xml:space="preserve">Other detail you may wish to note (please specify): </t>
  </si>
  <si>
    <t>Coronary Care Unit (if applicable)</t>
  </si>
  <si>
    <t>Pharmacy (Please specify)</t>
  </si>
  <si>
    <t>Pathology (Please specify)</t>
  </si>
  <si>
    <t>Imaging / Radiology (Please specify)</t>
  </si>
  <si>
    <t>Please specify the amounts for each process</t>
  </si>
  <si>
    <t>For any irregularities, please detail in the notes sheet</t>
  </si>
  <si>
    <t xml:space="preserve">Total Included Costs </t>
  </si>
  <si>
    <t>Total Costs submitted to VCDC</t>
  </si>
  <si>
    <t>Name of Health Service</t>
  </si>
  <si>
    <t>From Account Code</t>
  </si>
  <si>
    <t>To Account Code</t>
  </si>
  <si>
    <t>From Cost Centre Code</t>
  </si>
  <si>
    <t>From Cost Centre Description</t>
  </si>
  <si>
    <t>To Cost Centre Code</t>
  </si>
  <si>
    <t>To Cost Centre Description</t>
  </si>
  <si>
    <t>From Account Code Description</t>
  </si>
  <si>
    <t>To Account Code Description</t>
  </si>
  <si>
    <t>Other (please detail)</t>
  </si>
  <si>
    <t>One General Medical Ward (Please specify)</t>
  </si>
  <si>
    <t>One General Surgical Ward (Please specify)</t>
  </si>
  <si>
    <t>One General Medical or Surgical Unit to demonstrate medical costs (Please specify)</t>
  </si>
  <si>
    <t>One Allied Health Department (Please specify)</t>
  </si>
  <si>
    <t>Total Expenditure as reported in the Financial Statement or F1</t>
  </si>
  <si>
    <t>F1</t>
  </si>
  <si>
    <t>3.2. Expenditures included (please detail including value)</t>
  </si>
  <si>
    <t>Depreciation &amp; Amortisation</t>
  </si>
  <si>
    <t>Special Purpose Funds not related to Patients</t>
  </si>
  <si>
    <t>Private Hospital Operations</t>
  </si>
  <si>
    <t xml:space="preserve">Other Expenditure </t>
  </si>
  <si>
    <t>If there is variance please detail below</t>
  </si>
  <si>
    <t xml:space="preserve">5.1. List Overhead Areas </t>
  </si>
  <si>
    <t xml:space="preserve">5.2. List Direct Areas </t>
  </si>
  <si>
    <t>$</t>
  </si>
  <si>
    <t>Episodes</t>
  </si>
  <si>
    <t>Notes</t>
  </si>
  <si>
    <t>B - Boarders</t>
  </si>
  <si>
    <t>C - Community Health</t>
  </si>
  <si>
    <t>E - Emergency</t>
  </si>
  <si>
    <t>M - Mental Health</t>
  </si>
  <si>
    <t>R - Radiotherapy</t>
  </si>
  <si>
    <t>S - Research</t>
  </si>
  <si>
    <t>T - Teaching &amp; Training</t>
  </si>
  <si>
    <t>U - Other Non-Admitted</t>
  </si>
  <si>
    <t>W - Other Admitted</t>
  </si>
  <si>
    <t>X - Other/Non-Patient</t>
  </si>
  <si>
    <t>Other (specify in notes)</t>
  </si>
  <si>
    <t xml:space="preserve"> </t>
  </si>
  <si>
    <t>Reconciling items (Not reported to VCDC)</t>
  </si>
  <si>
    <t>Campus:</t>
  </si>
  <si>
    <t>WIP (patients remaining at end of year and not submitted)</t>
  </si>
  <si>
    <t>9b. Reconciling items (Not reported to VCDC)</t>
  </si>
  <si>
    <t>Post Allocation Direct Amount - Sum of Intermediate Products</t>
  </si>
  <si>
    <t>7.1 Excluded Costs (please detail)</t>
  </si>
  <si>
    <t>7.2 Additional (or Included) Costs (please detail)</t>
  </si>
  <si>
    <t>235 records with invalid dates</t>
  </si>
  <si>
    <t>Please state the costing software (including version) that was used for this submission</t>
  </si>
  <si>
    <t>This should be the value in your Final VCDC submission file.</t>
  </si>
  <si>
    <t>National Blood Allocation - Department of Health and Human Services</t>
  </si>
  <si>
    <t>Post Allocation Overhead Amount to the Direct Areas</t>
  </si>
  <si>
    <t>Reconciliation 
(Will be populated once you have completed the 'Expenditure' sheet)</t>
  </si>
  <si>
    <t xml:space="preserve">Financial Statement </t>
  </si>
  <si>
    <t xml:space="preserve">Overhead and Direct Areas - Pre Cost Allocation and Post Cost Allocation </t>
  </si>
  <si>
    <t>Total Costed Configuration (Post Cost Allocation)</t>
  </si>
  <si>
    <t>Exclusions and Inclusions (including Work In Progress) that impact the VCDC Submission</t>
  </si>
  <si>
    <t>Final Submission to VCDC</t>
  </si>
  <si>
    <t>The General Ledger data provided by the Finance system for costing purposes should reconcile to the F1.</t>
  </si>
  <si>
    <t>General Ledger (GL) Reconciliation</t>
  </si>
  <si>
    <t>If there is a variance between F1 and GL please detail below</t>
  </si>
  <si>
    <t>Total Operating Expenditures = Step 2 -3.1+3.2</t>
  </si>
  <si>
    <t>Reconciliation = Step 1 - Step 2</t>
  </si>
  <si>
    <t>Reconciliation = Step 2 - (Step 4 + 3.1 - 3.2)</t>
  </si>
  <si>
    <t>Reconciliation of GL to Costing GL (taking into account exclusions and inclusions)</t>
  </si>
  <si>
    <t xml:space="preserve">E.g. Work In Progress Costs - Patients Discharged in current Financial Year with costs from Prior Year(s) </t>
  </si>
  <si>
    <t>Step 1. Health Service Report</t>
  </si>
  <si>
    <t>Step 2. Finance Department</t>
  </si>
  <si>
    <t>Step 4. Costing GL</t>
  </si>
  <si>
    <t>Step 5. Costing System</t>
  </si>
  <si>
    <t xml:space="preserve">Step 6. </t>
  </si>
  <si>
    <t xml:space="preserve">Step 7. </t>
  </si>
  <si>
    <t xml:space="preserve">Step 8. </t>
  </si>
  <si>
    <t xml:space="preserve">Step 9. </t>
  </si>
  <si>
    <t>For the following sample of Direct Areas below, please confirm that the sum of intermediate products or service code direct costs equal those of the pre allocation and post allocation (again after all reclassing has been completed):</t>
  </si>
  <si>
    <t xml:space="preserve">5.3. Sample reconciliation of Direct Areas </t>
  </si>
  <si>
    <t>This step details all costs that are excluded and/or included for submission to the VCDC collection.
Where costs have been included for work-in-progress patients please isolate the costs by the year they occurred.</t>
  </si>
  <si>
    <t>This configuration represents the final costs that will be submitted to the VCDC collection.</t>
  </si>
  <si>
    <r>
      <t>Source:</t>
    </r>
    <r>
      <rPr>
        <i/>
        <sz val="10"/>
        <rFont val="Calibri"/>
        <family val="2"/>
        <scheme val="minor"/>
      </rPr>
      <t xml:space="preserve">  Based on Clinical Costing Standards Association of Australia (CCSAA) - Clinical Costing Standards V5.1.6 Standard 11 and National Independent Financial Review Reconciliation Report</t>
    </r>
  </si>
  <si>
    <t>Total Health Service</t>
  </si>
  <si>
    <t>Where differences have been shown in Step 9a, please show which products it affects.
Where the total LHN comprises of more than one campus, please identify and separate out the costs and activity by individual campuses.</t>
  </si>
  <si>
    <t>Step 10.</t>
  </si>
  <si>
    <t>For reference only.</t>
  </si>
  <si>
    <t>7.1. Less Excluded Costs</t>
  </si>
  <si>
    <t>7.2. Add Included Costs</t>
  </si>
  <si>
    <t>6.    Total Costs as per Current Year Costed</t>
  </si>
  <si>
    <t>Please note that this is a generic report, built upon standard costing practices and feedback from the costing industry however it cannot replicate all processes.</t>
  </si>
  <si>
    <t>Total Costs: (a consolidated total of files submitted to VCDC)</t>
  </si>
  <si>
    <t>Reconciliation to VCDC Submission Step 9a - Step 8 total</t>
  </si>
  <si>
    <t xml:space="preserve"> If there are any specific issues in completing this report please contact the VCDC Team via VCDCassist@dhhs.vic.gov.au.</t>
  </si>
  <si>
    <t xml:space="preserve">If multiple files have been submitted for one health service please complete this report for one consolidated file. Where a seperate file has been submitted for the palliative care phase of care details, the </t>
  </si>
  <si>
    <t>AC - Acute</t>
  </si>
  <si>
    <t>NB - Newborns</t>
  </si>
  <si>
    <t>OG - Organ Procurement</t>
  </si>
  <si>
    <t>RH - Rehabilitation</t>
  </si>
  <si>
    <t>PC - Palliative Care</t>
  </si>
  <si>
    <t>GM - GEM</t>
  </si>
  <si>
    <t>PG - Psych Geriatric</t>
  </si>
  <si>
    <t>MA - Maintenance</t>
  </si>
  <si>
    <t>AE - Admitted</t>
  </si>
  <si>
    <t>NE - Non-Admitted</t>
  </si>
  <si>
    <t>OC - Outreach &amp; community care</t>
  </si>
  <si>
    <t>BD - Boarders</t>
  </si>
  <si>
    <t>RS - Research</t>
  </si>
  <si>
    <t>TC - Teaching &amp; Training</t>
  </si>
  <si>
    <t>OA - Other Admitted Patient Care</t>
  </si>
  <si>
    <t>OT - Other</t>
  </si>
  <si>
    <t>Split b/w AC and OP</t>
  </si>
  <si>
    <t>VCDC Program</t>
  </si>
  <si>
    <t>NHCDC Product</t>
  </si>
  <si>
    <t>Total VCDC program records transformed to NHCDC product records</t>
  </si>
  <si>
    <t xml:space="preserve">Step 3. Adjustments for Costing </t>
  </si>
  <si>
    <t>This report is designed to assist the Department of Health and Human Services understand the completeness of your Health Service's final submission including the source data by which the VCDC is created and its reconciliation.</t>
  </si>
  <si>
    <t xml:space="preserve">Date
</t>
  </si>
  <si>
    <t>Source Data - (this is the final full year date sourced)</t>
  </si>
  <si>
    <t>Number of Source Records Linked to</t>
  </si>
  <si>
    <t>Type of source system</t>
  </si>
  <si>
    <t>No of Records Loaded to Costing System</t>
  </si>
  <si>
    <t>Difference</t>
  </si>
  <si>
    <t>Date:</t>
  </si>
  <si>
    <t>Signed:</t>
  </si>
  <si>
    <t>Directors' Attestation</t>
  </si>
  <si>
    <t xml:space="preserve">                                          (care type U - Unqualified newborn)</t>
  </si>
  <si>
    <t xml:space="preserve">                                          (care type 8 - Palliative Care Program)</t>
  </si>
  <si>
    <t xml:space="preserve">                                          (care type 9 - GEM)</t>
  </si>
  <si>
    <t xml:space="preserve">                                          (care type MC - maintenance care)</t>
  </si>
  <si>
    <t xml:space="preserve">                                          (N/A )</t>
  </si>
  <si>
    <t>O - Organ Procurement (care type 10 - organ procurement)</t>
  </si>
  <si>
    <t>VCDC programs converted to  NHCDC products</t>
  </si>
  <si>
    <t>R - Radiotherapy            (redirected to admitted and non-admitted)</t>
  </si>
  <si>
    <t xml:space="preserve">                                          (also includes admitted radiotherapy and admitted mental health (care type 5x)</t>
  </si>
  <si>
    <t xml:space="preserve">                                          (care type 6 - Rehabilitation and P - Paediatric Rehabilitation)</t>
  </si>
  <si>
    <t>A - Admitted                    (care type 4 - acute, 1 - NHT and 0 - Alcohol and Drug)</t>
  </si>
  <si>
    <t>W - Other Admitted                                                                                                          (not submitted)</t>
  </si>
  <si>
    <t>M - Mental Health                                                                                                            (not submitted)</t>
  </si>
  <si>
    <t>C - Community Health                                                                                                      (not submitted)</t>
  </si>
  <si>
    <t>U - Other Non-Admitted                                                                                                  (not submitted)</t>
  </si>
  <si>
    <t>Other (specify in notes)                                                                                                  (not submitted)</t>
  </si>
  <si>
    <t>T - Teaching &amp; Training                                                                                                   (not submitted)</t>
  </si>
  <si>
    <t>Victorian Cost Data Collection (VCDC)</t>
  </si>
  <si>
    <r>
      <t xml:space="preserve">Cost Data Reconciliation Report - </t>
    </r>
    <r>
      <rPr>
        <b/>
        <sz val="22"/>
        <color rgb="FF002060"/>
        <rFont val="Calibri"/>
        <family val="2"/>
        <scheme val="minor"/>
      </rPr>
      <t>Submission Summary</t>
    </r>
  </si>
  <si>
    <t>Initial figures inputed are examples. Please remove and insert your details</t>
  </si>
  <si>
    <r>
      <t xml:space="preserve">This step converts the final VCDC collection as submitted (Step 9a) by program to the National Hospital Cost Data Collection (NHCDC) format by product.
</t>
    </r>
    <r>
      <rPr>
        <b/>
        <sz val="12"/>
        <color rgb="FFFF0000"/>
        <rFont val="Calibri"/>
        <family val="2"/>
        <scheme val="minor"/>
      </rPr>
      <t xml:space="preserve">This does not represent the final submission to the NHCDC. </t>
    </r>
    <r>
      <rPr>
        <b/>
        <sz val="11"/>
        <color rgb="FFC00000"/>
        <rFont val="Calibri"/>
        <family val="2"/>
        <scheme val="minor"/>
      </rPr>
      <t xml:space="preserve"> The NHCDC submission will only include records that could be linked to an activity record and any other exclusions relating to policy requirements, 
The actual conversion maybe subject to further criteria to ensure that the VCDC data is correctly mapped to the NHCDC products.</t>
    </r>
  </si>
  <si>
    <t>Please do not include any dead ended or out of scope cost centres.</t>
  </si>
  <si>
    <t>WIP  $ Excluded</t>
  </si>
  <si>
    <t>WIP $ Included</t>
  </si>
  <si>
    <t>Health Purchasing Victoria costs included in costings (costs held at DHHS, not in GL)</t>
  </si>
  <si>
    <t>Detailed reasons for any differences</t>
  </si>
  <si>
    <t>Symphony</t>
  </si>
  <si>
    <t>IBA</t>
  </si>
  <si>
    <t>HMS</t>
  </si>
  <si>
    <r>
      <t xml:space="preserve">If there is a variance between </t>
    </r>
    <r>
      <rPr>
        <b/>
        <i/>
        <sz val="14"/>
        <color rgb="FF7030A0"/>
        <rFont val="Calibri"/>
        <family val="2"/>
        <scheme val="minor"/>
      </rPr>
      <t>Finance</t>
    </r>
    <r>
      <rPr>
        <b/>
        <i/>
        <sz val="14"/>
        <color theme="3"/>
        <rFont val="Calibri"/>
        <family val="2"/>
        <scheme val="minor"/>
      </rPr>
      <t xml:space="preserve"> GL and Costing GL please detail below</t>
    </r>
  </si>
  <si>
    <t>ICD10 Procedure Codes</t>
  </si>
  <si>
    <t>ICD10 Diagnoses Codes</t>
  </si>
  <si>
    <t>iPM</t>
  </si>
  <si>
    <t>Obtain the Final Total Expenditure submitted for the current FY on  F1 to DHHS.</t>
  </si>
  <si>
    <r>
      <t xml:space="preserve">9a. Costs Submitted to VCDC (WIP is now included in these </t>
    </r>
    <r>
      <rPr>
        <b/>
        <sz val="14"/>
        <color rgb="FF7030A0"/>
        <rFont val="Calibri"/>
        <family val="2"/>
        <scheme val="minor"/>
      </rPr>
      <t>Programs</t>
    </r>
    <r>
      <rPr>
        <b/>
        <sz val="14"/>
        <color theme="0"/>
        <rFont val="Calibri"/>
        <family val="2"/>
        <scheme val="minor"/>
      </rPr>
      <t>)</t>
    </r>
  </si>
  <si>
    <t>Adjustments made PRIOR to loading the GL into costing system:</t>
  </si>
  <si>
    <r>
      <t>The purpose of completing step 3 is to review how Standard SCP 2.003 - Product Costs in scope is addressed</t>
    </r>
    <r>
      <rPr>
        <b/>
        <sz val="11"/>
        <color rgb="FFC00000"/>
        <rFont val="Calibri"/>
        <family val="2"/>
        <scheme val="minor"/>
      </rPr>
      <t>.
Expenses removed or included from the finance GL extract for the purposes of creating a "costing general ledger" are to be detailed here inorder to demonstrate the reconciliation to source (in Step 1).</t>
    </r>
    <r>
      <rPr>
        <b/>
        <sz val="11"/>
        <color rgb="FF7030A0"/>
        <rFont val="Calibri"/>
        <family val="2"/>
        <scheme val="minor"/>
      </rPr>
      <t xml:space="preserve">
</t>
    </r>
    <r>
      <rPr>
        <b/>
        <sz val="11"/>
        <color rgb="FFC00000"/>
        <rFont val="Calibri"/>
        <family val="2"/>
        <scheme val="minor"/>
      </rPr>
      <t xml:space="preserve">
These amounts are to be compliant with both AHPCS and VCDC standards. Expenditures are deemed out of scope (as per Step 3.1) such as non operating expenditures, OR deemed in scope (as per Step 3.2) but provided by an external source. Please do not include WIP (from prior years) as this  will be taken into account in Step 7.</t>
    </r>
  </si>
  <si>
    <t>Total Operating Expenditures for Costing GL (post all adjustments) forms the costing base</t>
  </si>
  <si>
    <t>Current submission FY Total (Overhead and Direct)</t>
  </si>
  <si>
    <t>Prior year to Current submission FY Total (Overhead and Direct)</t>
  </si>
  <si>
    <t>Two years prior to Current submission FY Total (Overhead and Direct)</t>
  </si>
  <si>
    <t>Over two years prior to Current submission FY Total (Overhead and Direct)</t>
  </si>
  <si>
    <t>No of Records in source file to be loaded into Costing System</t>
  </si>
  <si>
    <t>Variance between the Total Linked and the Source</t>
  </si>
  <si>
    <t>The Costing GL takes into consideration any adjustments made to the Finance GL (outlined in Step 3). This now shows the expenses to be allocated for costing purposes.</t>
  </si>
  <si>
    <r>
      <t xml:space="preserve">This step ensures that the costing system has:
* loaded the costing GL data (Pre Allocation) as per Step 4 by cost centre correctly;
* expenses in costing system finalised into cost areas ready to be assigned to patient resources (Post Allocation). </t>
    </r>
    <r>
      <rPr>
        <b/>
        <i/>
        <sz val="11"/>
        <color rgb="FFC00000"/>
        <rFont val="Calibri"/>
        <family val="2"/>
        <scheme val="minor"/>
      </rPr>
      <t>[This includes any expenses redirected to ensure all relevant expenses are in the correct areas for costing];</t>
    </r>
    <r>
      <rPr>
        <b/>
        <sz val="11"/>
        <color rgb="FFC00000"/>
        <rFont val="Calibri"/>
        <family val="2"/>
        <scheme val="minor"/>
      </rPr>
      <t xml:space="preserve">
* allocated all overhead amounts to relevant patient related /</t>
    </r>
    <r>
      <rPr>
        <sz val="11"/>
        <color rgb="FFC00000"/>
        <rFont val="Calibri"/>
        <family val="2"/>
        <scheme val="minor"/>
      </rPr>
      <t xml:space="preserve"> </t>
    </r>
    <r>
      <rPr>
        <b/>
        <sz val="11"/>
        <color rgb="FFC00000"/>
        <rFont val="Calibri"/>
        <family val="2"/>
        <scheme val="minor"/>
      </rPr>
      <t>direct cost areas;
* ensures that the final expenses</t>
    </r>
    <r>
      <rPr>
        <sz val="11"/>
        <color rgb="FFC00000"/>
        <rFont val="Calibri"/>
        <family val="2"/>
        <scheme val="minor"/>
      </rPr>
      <t xml:space="preserve"> </t>
    </r>
    <r>
      <rPr>
        <b/>
        <sz val="11"/>
        <color rgb="FFC00000"/>
        <rFont val="Calibri"/>
        <family val="2"/>
        <scheme val="minor"/>
      </rPr>
      <t>(Total Overhead + Total Direct ) that have been allocated to patients reconcile</t>
    </r>
    <r>
      <rPr>
        <sz val="11"/>
        <color rgb="FFC00000"/>
        <rFont val="Calibri"/>
        <family val="2"/>
        <scheme val="minor"/>
      </rPr>
      <t>d</t>
    </r>
    <r>
      <rPr>
        <b/>
        <sz val="11"/>
        <color rgb="FFC00000"/>
        <rFont val="Calibri"/>
        <family val="2"/>
        <scheme val="minor"/>
      </rPr>
      <t xml:space="preserve"> with the Total Operating Expenditures in Step 4.
It can be expected that the overhead amount would be the same for Pre Allocation and Post Allocation.</t>
    </r>
  </si>
  <si>
    <r>
      <t xml:space="preserve">This is a summary table where the configuration represents the final costs that has been allocated to patients.
There is no need to populate this step as these columns will self populate.
  </t>
    </r>
    <r>
      <rPr>
        <b/>
        <i/>
        <sz val="11"/>
        <color rgb="FFC00000"/>
        <rFont val="Calibri"/>
        <family val="2"/>
        <scheme val="minor"/>
      </rPr>
      <t>Any exclusions/inclusions incorporated prior to submission are to be detailed below in Step 7.</t>
    </r>
  </si>
  <si>
    <t>The total health service's costs and activity submitted to the VCDC collection identified by product.
Where the total health service comprises of more than one campus, please identify and separate out the costs and activity by individual campuses.
Should there be a difference between Step 8 and Step 9a please provide details here.</t>
  </si>
  <si>
    <t xml:space="preserve">ACTIVITY DATA - Including FEEDER DATA Source data </t>
  </si>
  <si>
    <t xml:space="preserve">The data entered into the following templates is to represent the data used for the relevant submission year of the final VCDC collection </t>
  </si>
  <si>
    <t>Capital related expenditure items</t>
  </si>
  <si>
    <r>
      <t xml:space="preserve">3.1. Expenditures removed </t>
    </r>
    <r>
      <rPr>
        <b/>
        <sz val="12"/>
        <color rgb="FFFF0000"/>
        <rFont val="Calibri"/>
        <family val="2"/>
        <scheme val="minor"/>
      </rPr>
      <t>(please detail including value)</t>
    </r>
  </si>
  <si>
    <t>Any details in this shade are examples. Please insert your details and more rows if needed</t>
  </si>
  <si>
    <t>ED - Emergency</t>
  </si>
  <si>
    <t>EU - Emergency Urgent Care Centres</t>
  </si>
  <si>
    <t>AC - Admitted Acute (Care Type 4 including Qualified newborn)</t>
  </si>
  <si>
    <t>AO - Admitted Acute Other (Care Type 0)</t>
  </si>
  <si>
    <t>AU - Admitted Acute UnQualified Babies (Care Type U)</t>
  </si>
  <si>
    <t>GM - Admitted GEM(Care Type 5)</t>
  </si>
  <si>
    <t>MA - Admitted Maintance Care (Care Type MC)</t>
  </si>
  <si>
    <t>MH - Admitted Mental Health (Care Types 5A, 5E, 5G, 5K, 5S, 5T)</t>
  </si>
  <si>
    <t>NH - Admitted NHT / Non-Acute (Care Type 1)</t>
  </si>
  <si>
    <t>OG - Admitted Organ Procument (Care Type 10)</t>
  </si>
  <si>
    <t>PC - Admitted Palliative Care (Care Type 8)</t>
  </si>
  <si>
    <t>RH - Admitted Designated Rehabilitation Program/Unit (Care Type 6)</t>
  </si>
  <si>
    <t>RP - Admitted Designated Paediatric Rehabilitation Program/Unit (Care Type P)</t>
  </si>
  <si>
    <t>UD - Other Non-Admitted Diagnoses</t>
  </si>
  <si>
    <t>Final Submission to VCDC - By Programs</t>
  </si>
  <si>
    <t>EU - Urgent Care Centers</t>
  </si>
  <si>
    <t xml:space="preserve"> OT - Other</t>
  </si>
  <si>
    <t>M - Community Mental Health</t>
  </si>
  <si>
    <t>MH - Admitted Mental Health</t>
  </si>
  <si>
    <t>B - Boarders                                                                                                                      (not submitted)</t>
  </si>
  <si>
    <t>UD - Other Non-Admitted                                                                                               (not submitted)</t>
  </si>
  <si>
    <t>X - Other/Non-Patient                                                                                                     (not submitted)</t>
  </si>
  <si>
    <t>S - Research                                                                                                                      (not submitted)</t>
  </si>
  <si>
    <r>
      <rPr>
        <b/>
        <sz val="11"/>
        <color theme="1"/>
        <rFont val="Calibri"/>
        <family val="2"/>
        <scheme val="minor"/>
      </rPr>
      <t xml:space="preserve">1 </t>
    </r>
    <r>
      <rPr>
        <sz val="11"/>
        <color theme="1"/>
        <rFont val="Calibri"/>
        <family val="2"/>
        <scheme val="minor"/>
      </rPr>
      <t xml:space="preserve">complies with the Victorian Cost Data Collection reporting requirements and business rules as well as the Australian Hospital Patient Costing Standards V4.0; </t>
    </r>
  </si>
  <si>
    <r>
      <rPr>
        <b/>
        <sz val="11"/>
        <color theme="1"/>
        <rFont val="Calibri"/>
        <family val="2"/>
        <scheme val="minor"/>
      </rPr>
      <t xml:space="preserve">2 </t>
    </r>
    <r>
      <rPr>
        <sz val="11"/>
        <color theme="1"/>
        <rFont val="Calibri"/>
        <family val="2"/>
        <scheme val="minor"/>
      </rPr>
      <t>gives a true and fair view of the health services' expenses allocated through the costing process for determining a patient level cost; and</t>
    </r>
  </si>
  <si>
    <t>To the best of my knowledge, the cost data reconciliation report for the Victorian Cost Data Collection for the above mentioned health service:</t>
  </si>
  <si>
    <t>Position:  Chief Executive Officer / Chief Financial Officer</t>
  </si>
  <si>
    <r>
      <rPr>
        <b/>
        <sz val="11"/>
        <color theme="1"/>
        <rFont val="Calibri"/>
        <family val="2"/>
        <scheme val="minor"/>
      </rPr>
      <t>3</t>
    </r>
    <r>
      <rPr>
        <sz val="11"/>
        <color theme="1"/>
        <rFont val="Calibri"/>
        <family val="2"/>
        <scheme val="minor"/>
      </rPr>
      <t xml:space="preserve"> accurately represents the patient level cost data submitted to the department for the VCDC collection.</t>
    </r>
  </si>
  <si>
    <t>XX</t>
  </si>
  <si>
    <t>Pre Allocation (GL) Overhead Amount</t>
  </si>
  <si>
    <t>Pre Allocation (GL) Direct Amount</t>
  </si>
  <si>
    <t>Pre Allocation (GL) Amount</t>
  </si>
  <si>
    <t>E.g. Costs of Patients not discharged as at 30/06/2020</t>
  </si>
  <si>
    <t xml:space="preserve">Individual Campus  details to the right </t>
  </si>
  <si>
    <r>
      <t xml:space="preserve">Admitted  (All admitted patients - including Mental Health, Sub-Acute </t>
    </r>
    <r>
      <rPr>
        <sz val="10"/>
        <color theme="0"/>
        <rFont val="Calibri"/>
        <family val="2"/>
        <scheme val="minor"/>
      </rPr>
      <t>etc.</t>
    </r>
    <r>
      <rPr>
        <b/>
        <sz val="10"/>
        <color theme="0"/>
        <rFont val="Calibri"/>
        <family val="2"/>
        <scheme val="minor"/>
      </rPr>
      <t xml:space="preserve">) </t>
    </r>
  </si>
  <si>
    <t>Emergency  (Program E or EU)</t>
  </si>
  <si>
    <t>Non-Admitted (Program = NV, N0, N1)</t>
  </si>
  <si>
    <t>Other Non-Admitted (Program = U,UD)</t>
  </si>
  <si>
    <t>Community (Program = C)</t>
  </si>
  <si>
    <t>Mental Health not reported on VAED or VEMD (Program = M)</t>
  </si>
  <si>
    <t>Other Non-patient (Program = X)</t>
  </si>
  <si>
    <t>Other Admitted (Program = W)</t>
  </si>
  <si>
    <t>If Other not included in columns I to Q please provide details</t>
  </si>
  <si>
    <t>Other VCDC Programs not listed in Columns I to P</t>
  </si>
  <si>
    <t>SAMPLE ACTIVITY DATA - Patients' Demographics</t>
  </si>
  <si>
    <t>Please state the number of Patient Demographic Activity Data  loaded into your costing system:</t>
  </si>
  <si>
    <t>Please refer to the SAMPLE ACTIVITY DATA - Patients' Demographics.</t>
  </si>
  <si>
    <t>Examples Only: Please UPDATE and list your health service details below.</t>
  </si>
  <si>
    <t>The intent of this report is to document what patient utilisations or services at the department level have been used for matching and linking to patients' demographics or activities.</t>
  </si>
  <si>
    <t>The intent of this report is to document ALL patient data/demographics at the department level have been used for matching and linking to patients' Utilisations/Services.</t>
  </si>
  <si>
    <t>Please state the number of  departmental feeders loaded into your costing system:</t>
  </si>
  <si>
    <t xml:space="preserve">SAMPLE FEEDER DATA (Feeder/Extract Name) -  Patients' Utilisations from HOSPITAL SERVICE AREAS/DEPARTMENT DATA to be linked to Patient Demographic Activity Data </t>
  </si>
  <si>
    <t>Primary Care Patient System Encounters</t>
  </si>
  <si>
    <t>Residential-In-Reach Sub-Acute Patients</t>
  </si>
  <si>
    <t>Alcohol Other Drug Services/Utilisations</t>
  </si>
  <si>
    <t>Allied Health Interventions/Services/Utilisations</t>
  </si>
  <si>
    <t>Allied Health  - Physiotherapy Interventions/Services/Utilisations</t>
  </si>
  <si>
    <t>Cath Lab Consummables</t>
  </si>
  <si>
    <t>Cath Lab Staffing</t>
  </si>
  <si>
    <t>Community Services/Utilisations</t>
  </si>
  <si>
    <t>Contracted Care Services/Utilisations</t>
  </si>
  <si>
    <t>COVID Surveillance clinic Services/Utilisations</t>
  </si>
  <si>
    <t>Day Therapy Services/Utilisations</t>
  </si>
  <si>
    <t>Dental Health Services/Utilisations</t>
  </si>
  <si>
    <t>Diabetes Consultations</t>
  </si>
  <si>
    <t>Diagnostic Imaging</t>
  </si>
  <si>
    <t>Dummy Services</t>
  </si>
  <si>
    <t>Pathology Services/Utilisations</t>
  </si>
  <si>
    <t>Imaging Services/Utilisations</t>
  </si>
  <si>
    <t>Emergency - Medical Services/Utilisations</t>
  </si>
  <si>
    <t>Emergency - Nursing Services/Utilisations</t>
  </si>
  <si>
    <t>Emergency - Physio Services/Utilisations</t>
  </si>
  <si>
    <t>Fever Clinic (COVID testing) Services/Utilisations</t>
  </si>
  <si>
    <t>Radiotherapy Services/Utilisations</t>
  </si>
  <si>
    <t>Growth &amp; Development Services/Utilisations</t>
  </si>
  <si>
    <t>HACC Community Health Services/Utilisations</t>
  </si>
  <si>
    <t>HARP Contacts/Services/Utilisations</t>
  </si>
  <si>
    <t>Health Independence Services/Utilisations</t>
  </si>
  <si>
    <t>Health Links Services/Utilisations</t>
  </si>
  <si>
    <t>HEN Contacts/Services/Utilisations</t>
  </si>
  <si>
    <t>HIP Services/Utilisations</t>
  </si>
  <si>
    <t>HITH Services/Utilisations</t>
  </si>
  <si>
    <t>Home Therapies Services/Utilisations</t>
  </si>
  <si>
    <t>Hyperbaric Services/Utilisations</t>
  </si>
  <si>
    <t>Imaging Prosthetic Utilisations</t>
  </si>
  <si>
    <t>Cathlab Prostheses  Utilisations</t>
  </si>
  <si>
    <t>Cath Lab Services/Utilisations</t>
  </si>
  <si>
    <t>Cardiology Services/Utilisations</t>
  </si>
  <si>
    <t>Bone Density Services/Utilisations</t>
  </si>
  <si>
    <t>Care Link HITH Services/Utilisations</t>
  </si>
  <si>
    <t>Cathlab Admitted  Services</t>
  </si>
  <si>
    <t>Cathlab Non Admitted  Services</t>
  </si>
  <si>
    <t>Chemotherapy Services/Utilisations</t>
  </si>
  <si>
    <t>Clinical Vision-Dialysis Services/Utilisations</t>
  </si>
  <si>
    <t>CPAP Services/Utilisations</t>
  </si>
  <si>
    <t>Ambulance Services/Utilisations</t>
  </si>
  <si>
    <t>Angiography Services/Utilisations</t>
  </si>
  <si>
    <t>Blood Products Services/Utilisations</t>
  </si>
  <si>
    <t>Prostheses and Implants Utilisations</t>
  </si>
  <si>
    <t>Insulin Pumps Services/Utilisations</t>
  </si>
  <si>
    <t>Interpreters Services/Utilisations</t>
  </si>
  <si>
    <t>Lung Function Services/Utilisations</t>
  </si>
  <si>
    <t>Medihotel Services/Utilisations</t>
  </si>
  <si>
    <t>VMO Services/Utilisations</t>
  </si>
  <si>
    <t>Intensive Care Unit (ICU) Services/Utilisations</t>
  </si>
  <si>
    <t>Mental Health Services/Utilisations</t>
  </si>
  <si>
    <t>Mental Health ED Contacts/Services/Utilisations</t>
  </si>
  <si>
    <t>Mental Health - Compulsory Services/Utilisations</t>
  </si>
  <si>
    <t>Mental Health - Tribunal Hearing Services/Utilisations</t>
  </si>
  <si>
    <t>Mental Health - Tribunal Hearing_Medical Services/Utilisations</t>
  </si>
  <si>
    <t>Mental Health Contacts</t>
  </si>
  <si>
    <t>Met Call and Code Blue Services/Utilisations</t>
  </si>
  <si>
    <t>MIA Radiology Services/Utilisations</t>
  </si>
  <si>
    <t>NAMH Services/Utilisations</t>
  </si>
  <si>
    <t>Neurophysiology/EEG Monitoring Services/Utilisations</t>
  </si>
  <si>
    <t>NonVINAH Services/Utilisations</t>
  </si>
  <si>
    <t>PET Scan Services/Utilisations</t>
  </si>
  <si>
    <t>Nuclear Medicine Services/Utilisations</t>
  </si>
  <si>
    <t>Nuclear Medicine &amp; PET Scan Services/Utilisations</t>
  </si>
  <si>
    <t>Oncology Non Admitted Services/Utilisations</t>
  </si>
  <si>
    <t>Operating Theatre Nursing Services/Utilisations</t>
  </si>
  <si>
    <t>Operating Theatre Technician Services/Utilisations</t>
  </si>
  <si>
    <t>Operating Theatre Services/Utilisations</t>
  </si>
  <si>
    <t>Operating Theatre Prosthetic Utilisations</t>
  </si>
  <si>
    <t>Orthotics Services/Utilisations</t>
  </si>
  <si>
    <t>Outpatient Services/Utilisations</t>
  </si>
  <si>
    <t>Outpatients Paediatric Admin Services/Utilisations</t>
  </si>
  <si>
    <t>Outsourced Procedures/Services/Utilisations</t>
  </si>
  <si>
    <t>Paediatric Infectious Disease Services/Utilisations</t>
  </si>
  <si>
    <t>Paediatric Rehab Community Services/Utilisations</t>
  </si>
  <si>
    <t>Paediatric Rehab Inpatient Services/Utilisations</t>
  </si>
  <si>
    <t>Palliative Care Services/Utilisations</t>
  </si>
  <si>
    <t>Palliative Care Community Service Services/Utilisations</t>
  </si>
  <si>
    <t>Pathology_COVID Services/Utilisations</t>
  </si>
  <si>
    <t>Patient Transport Services/Utilisations</t>
  </si>
  <si>
    <t>Patient Transport (NPT) Services/Utilisations</t>
  </si>
  <si>
    <t>Patient Transport Ambulance Vic Services/Utilisations</t>
  </si>
  <si>
    <t>Hospital @ Home Services/Utilisations</t>
  </si>
  <si>
    <t>Pharmacy Services/Utilisations</t>
  </si>
  <si>
    <t>Pharmacy (Non-PBS) Services/Utilisations</t>
  </si>
  <si>
    <t>Pharmacy (PBS) Services/Utilisations</t>
  </si>
  <si>
    <t>Pharmacy (Imprest) Services/Utilisations</t>
  </si>
  <si>
    <t>Pharmacy (Cytotoxic) Services/Utilisations</t>
  </si>
  <si>
    <t>Mental Health - Clinical Liaison Services/Utilisations</t>
  </si>
  <si>
    <t>Mental Health - CMI APMHR Services/Utilisations</t>
  </si>
  <si>
    <t>Mental Health - CMI CCU Services/Utilisations</t>
  </si>
  <si>
    <t>Prostheses - Toric Lens Services/Utilisations</t>
  </si>
  <si>
    <t>Post Acute Care Services/Utilisations</t>
  </si>
  <si>
    <t>Psychosocial Cancer Services/Utilisations</t>
  </si>
  <si>
    <t>Radiology - General Services/Utilisations</t>
  </si>
  <si>
    <t>Radiology - MRI Services/Utilisations</t>
  </si>
  <si>
    <t>Radiotherapy Consultation, Treatment, Other Services/Utilisations</t>
  </si>
  <si>
    <t>Radiotherapy Planning Services/Utilisations</t>
  </si>
  <si>
    <t>RAS Non Admitted Services/Utilisations</t>
  </si>
  <si>
    <t>Operating Theatre Recovery Services/Utilisations</t>
  </si>
  <si>
    <t>Residential Aged Care Services/Utilisations</t>
  </si>
  <si>
    <t>Respiratory Medicine Services/Utilisations</t>
  </si>
  <si>
    <t>Mental Health - Seclusion Services/Utilisations</t>
  </si>
  <si>
    <t>Senior Staff Consultant SACS Services/Utilisations</t>
  </si>
  <si>
    <t>Domiciliary Care Services/Utilisations</t>
  </si>
  <si>
    <t>Operating Theatre Surgeon Services/Utilisations</t>
  </si>
  <si>
    <t>Operating Theatre Anaethesia Services/Utilisations</t>
  </si>
  <si>
    <t>Non-Admitted OP Clinic Services/Utilisations</t>
  </si>
  <si>
    <t>Non-Admitted Subacute Services/Utilisations</t>
  </si>
  <si>
    <t>Cath Lab Private Services/Utilisations</t>
  </si>
  <si>
    <t>Dialysis Services/Utilisations</t>
  </si>
  <si>
    <t>HMS Subacute Contacts/Services/Utilisations</t>
  </si>
  <si>
    <t>Luminex Services/Utilisations</t>
  </si>
  <si>
    <t>Patient Meals &amp; Catering Services/Utilisations</t>
  </si>
  <si>
    <t>Medical Illustration Services/Utilisations</t>
  </si>
  <si>
    <t>Mental Health Admission Event</t>
  </si>
  <si>
    <t>Mental Health - Mechanical Restraint Services/Utilisations</t>
  </si>
  <si>
    <t>Mental Health - Assessment Order Services/Utilisations</t>
  </si>
  <si>
    <t>Palliative Care - Doctor Services/Utilisations</t>
  </si>
  <si>
    <t>Palliative Care Nursing Services/Utilisations</t>
  </si>
  <si>
    <t>Pharmacy (Pharmacy_Blood) Services/Utilisations</t>
  </si>
  <si>
    <t>Operating Theatre Robotics Services/Utilisations</t>
  </si>
  <si>
    <t>Trauma Services/Utilisations</t>
  </si>
  <si>
    <t>ACAS Services/Utilisations</t>
  </si>
  <si>
    <t>Hospital Based Palliative Consulting Team (HBPCCT) Services/Utilisations</t>
  </si>
  <si>
    <t>Koori Services/Utilisations</t>
  </si>
  <si>
    <t>Medical Indemnity Services/Utilisations</t>
  </si>
  <si>
    <t>Outpatient Anaes Services/Utilisations</t>
  </si>
  <si>
    <t>Outpatient Medtech Services/Utilisations</t>
  </si>
  <si>
    <t>VINAH Contacts/Services/Utilisations</t>
  </si>
  <si>
    <t>PAC Contacts/Services/Utilisations</t>
  </si>
  <si>
    <t>SACS Contacts/Services/Utilisations</t>
  </si>
  <si>
    <t>Residential In Reach (RIR) Services/Utilisations</t>
  </si>
  <si>
    <t>Stomal Services/Utilisations</t>
  </si>
  <si>
    <t>TCP - Home Based Services/Utilisations</t>
  </si>
  <si>
    <t>Brokerage (Subacute Ambulatory) Services/Utilisations</t>
  </si>
  <si>
    <t>Boarder (BDR) Services/Utilisations</t>
  </si>
  <si>
    <t>CAR-T Cell Cancer Services/Utilisations</t>
  </si>
  <si>
    <t>Coronary Care Centre (CCU) Services/Utilisations</t>
  </si>
  <si>
    <t>Mental Health Residential (RESI) Services/Utilisations</t>
  </si>
  <si>
    <t>Emergency - Cubical Services/Utilisations</t>
  </si>
  <si>
    <t>Emergency - Fever Clinic Services/Utilisations</t>
  </si>
  <si>
    <t>Medical_Photography Services/Utilisations</t>
  </si>
  <si>
    <t>Operating Theatre Anaethetic Tech Services/Utilisations</t>
  </si>
  <si>
    <t>Operating Theatre Tech Services/Utilisations</t>
  </si>
  <si>
    <t>Operating Theatre Perfusionist Services/Utilisations</t>
  </si>
  <si>
    <t>Immunoglobulin Services/Utilisations</t>
  </si>
  <si>
    <t>Pharmacy (TPN) Services/Utilisations</t>
  </si>
  <si>
    <t>Pharmacy (Scripts) Services/Utilisations</t>
  </si>
  <si>
    <t>Operating Theatre High Cost Supplies/Utilisations</t>
  </si>
  <si>
    <t>VAD_Consumables/Utilisations</t>
  </si>
  <si>
    <t>WaitList Services/Utilisations</t>
  </si>
  <si>
    <t>SMC Medical Practice Services/Utilisations</t>
  </si>
  <si>
    <t>Allied Health - Social Work Services/Utilisations</t>
  </si>
  <si>
    <t>Stomal Therapy Services/Utilisations</t>
  </si>
  <si>
    <t>TCP - Goods &amp; Supplies</t>
  </si>
  <si>
    <t>Operating Theatre Consumables/Supplies/Utilisations</t>
  </si>
  <si>
    <t>Operating Theatre Procedure Services/Utilisations</t>
  </si>
  <si>
    <t>Diagnostic Imaging - Ultra Sound</t>
  </si>
  <si>
    <t>Urgent Care Centre (UCC) Services/Utilisations</t>
  </si>
  <si>
    <t>Vascular Lab Services/Utilisations</t>
  </si>
  <si>
    <t>Respiratory Lab Services/Utilisations</t>
  </si>
  <si>
    <t>Victorian Atrificial Limb Program Services/Utilisations</t>
  </si>
  <si>
    <t>Victorian Clinical Genetics Services (GenVCGS) Services/Utilisations</t>
  </si>
  <si>
    <t>VPAS Imaging Services/Utilisations</t>
  </si>
  <si>
    <t>VPAS Pathology Services/Utilisations</t>
  </si>
  <si>
    <t>Mental Health - PARC Services/Utilisations</t>
  </si>
  <si>
    <t>Diagnostic Imaging - Xrays</t>
  </si>
  <si>
    <t>Victorian Respiratory Support Service Services/Utilisations</t>
  </si>
  <si>
    <t>Genetics Services/Utilisations</t>
  </si>
  <si>
    <t>Home Delivered Dialysis  Services/Utilisations</t>
  </si>
  <si>
    <t>Home Delivered Peritoneal Dialysis Services/Utilisations</t>
  </si>
  <si>
    <t>TCP-  Contacts/Services/Utilisations</t>
  </si>
  <si>
    <t>TCP - Non-admitted Bed Based Services/Utilisations</t>
  </si>
  <si>
    <t>AlliedHealth NonVINAH Contacts/Interventions/Services/Utilisations</t>
  </si>
  <si>
    <t>Operating Theatre Anaethesia Nurse Services/Utilisations</t>
  </si>
  <si>
    <t>Cathlab Stents  Utilisations</t>
  </si>
  <si>
    <t>Chaplaincy Services/Utilisations</t>
  </si>
  <si>
    <t>COVID19 - Vaccination Services/Utilisations</t>
  </si>
  <si>
    <t>COVID19 ICU</t>
  </si>
  <si>
    <t>COVID19 Inpatients</t>
  </si>
  <si>
    <t>COVID19 Screening</t>
  </si>
  <si>
    <t>ExtraCorporeal Membrane Oxygenation (ECMO) Services/Utilisations</t>
  </si>
  <si>
    <t>Electroencephalogram (EEG) Services/Utilisations</t>
  </si>
  <si>
    <t>Extensor Carpi Radialis (ECR) Step1 - Scan Services/Utilisations</t>
  </si>
  <si>
    <t>Extensor Carpi Radialis (ECR) Step2 - Procedure Services/Utilisations</t>
  </si>
  <si>
    <t>Cath Lab High cost stents</t>
  </si>
  <si>
    <t>Electrocardiogram (ECG) Services/Utilisations</t>
  </si>
  <si>
    <t>Echocardiogram (ECHO) Services/Utilisations</t>
  </si>
  <si>
    <t>Electroconvulsive treatment (ECT) Services/Utilisations</t>
  </si>
  <si>
    <t>Pathology - Victoria Clinical Genetics Services/Utilisations</t>
  </si>
  <si>
    <t>Name of health service's Finance System:</t>
  </si>
  <si>
    <t>Movements by Amount or Percentage for ALL reclassified expenditures:</t>
  </si>
  <si>
    <r>
      <t xml:space="preserve">The purpose of Cost Centre Movements (or Cost Centre Transfers) report is to understand how </t>
    </r>
    <r>
      <rPr>
        <b/>
        <sz val="11"/>
        <color rgb="FF7030A0"/>
        <rFont val="Calibri"/>
        <family val="2"/>
        <scheme val="minor"/>
      </rPr>
      <t>the finance general ledger's</t>
    </r>
    <r>
      <rPr>
        <b/>
        <sz val="11"/>
        <color rgb="FF002060"/>
        <rFont val="Calibri"/>
        <family val="2"/>
        <scheme val="minor"/>
      </rPr>
      <t xml:space="preserve"> expenditures are moved and assigned within the costing system ledger to determine the correct expenditure to be allocated </t>
    </r>
    <r>
      <rPr>
        <b/>
        <sz val="11"/>
        <color rgb="FF7030A0"/>
        <rFont val="Calibri"/>
        <family val="2"/>
        <scheme val="minor"/>
      </rPr>
      <t>to the patients</t>
    </r>
    <r>
      <rPr>
        <b/>
        <sz val="11"/>
        <color rgb="FF002060"/>
        <rFont val="Calibri"/>
        <family val="2"/>
        <scheme val="minor"/>
      </rPr>
      <t>.</t>
    </r>
  </si>
  <si>
    <t>Admitted Inpatient Patients (Encounters)</t>
  </si>
  <si>
    <t>Alcohol Other Drug Patients (Encounter)</t>
  </si>
  <si>
    <t>Boarder Patients (Encounters)</t>
  </si>
  <si>
    <t>Community Health Patients (Encounters)</t>
  </si>
  <si>
    <t>CMI Patients (Encounters)</t>
  </si>
  <si>
    <t>Cathlab Non Admitted Patients (Encounter)</t>
  </si>
  <si>
    <t>Community Mental Health Patients (Encounters)</t>
  </si>
  <si>
    <t>Community Palliative Care Patients (Encounters)</t>
  </si>
  <si>
    <t>Community Sub Acute Ambulatory Patients (Encounters)</t>
  </si>
  <si>
    <t>COVID Dummy/Virtual Patients (Encounters)</t>
  </si>
  <si>
    <t>COVID ED Aged Patients (Encounters)</t>
  </si>
  <si>
    <t>COVID ED Patients (Encounters)</t>
  </si>
  <si>
    <t>COVID Screening Centre Patients (Encounters)</t>
  </si>
  <si>
    <t>Dummy/Virtual Patients (Encounters)</t>
  </si>
  <si>
    <t>Emergency System Patients (Encounters)</t>
  </si>
  <si>
    <t>HARP Sub-Acute Patients (Encounters)</t>
  </si>
  <si>
    <t>HealthLink Patients (Encounters)</t>
  </si>
  <si>
    <t>HIP Patients (Encounters)</t>
  </si>
  <si>
    <t>HMS Patients (Encounters)</t>
  </si>
  <si>
    <t>Home Dialysis Patients (Encounters)</t>
  </si>
  <si>
    <t>Interpreter Patients (Encounters)</t>
  </si>
  <si>
    <t>Mental Health Clinical Liaison Patients (Encounters)</t>
  </si>
  <si>
    <t>Mental Health CMI APMHR Patients (Encounters)</t>
  </si>
  <si>
    <t>Mental Health CMI Bed-Based Patients (Encounters)</t>
  </si>
  <si>
    <t>Mental Health CMI CCU Patients (Encounters)</t>
  </si>
  <si>
    <t>Mental Health CMI Contact Patients (Encounters)</t>
  </si>
  <si>
    <t>Mental Health CMI ED Contact Patients (Encounters)</t>
  </si>
  <si>
    <t>Mental Health CMI Inpatient Patients (Encounters)</t>
  </si>
  <si>
    <t>Mental Health CMI PARC Patients (Encounters)</t>
  </si>
  <si>
    <t>Mental Health CMI Resi Patients (Encounters)</t>
  </si>
  <si>
    <t>Non-Admitted HARP Patients (Encounters)</t>
  </si>
  <si>
    <t>Non-Admitted Non-VINAH Patients (Encounters)</t>
  </si>
  <si>
    <t>Non-Admitted Oncology Patients (Encounters)</t>
  </si>
  <si>
    <t>Non-Admitted Patients (Encounters)</t>
  </si>
  <si>
    <t>Non-Admitted Post Acute Care (PAC) Patients (Encounters)</t>
  </si>
  <si>
    <t>Non-Admitted SACS Patients (Encounters)</t>
  </si>
  <si>
    <t>Non-Admitted VINAH Patients (Encounters)</t>
  </si>
  <si>
    <t>Non-Admitted VRSS Patients (Encounters)</t>
  </si>
  <si>
    <t>Other Non-Admitted Diagnostic Patients (Encounters)</t>
  </si>
  <si>
    <t>Outpatient Booking System Patients (Encounters)</t>
  </si>
  <si>
    <t>Paediatric Rehab Sub Acute Ambulatory Patients (Encounters)</t>
  </si>
  <si>
    <t>Patient Admission System Patients (Encounters)</t>
  </si>
  <si>
    <t>Perinatal Autopsy Patients (Encounters)</t>
  </si>
  <si>
    <t>Pharmacy Dispensed Patients (Encounters)</t>
  </si>
  <si>
    <t>Private Cardiology Patients (Encounters)</t>
  </si>
  <si>
    <t>Radiotherapy Patients (Encounters)</t>
  </si>
  <si>
    <t>SACS Sub-Acute Patients (Encounters)</t>
  </si>
  <si>
    <t>Specialist Medical OP Clinic Patients (Encounters)</t>
  </si>
  <si>
    <t>TCP Patients (Encounters)</t>
  </si>
  <si>
    <t>TCPA Patients (Encounters)</t>
  </si>
  <si>
    <t>Urgent Care Centre (UCC) Patients (Encounters)</t>
  </si>
  <si>
    <t>Victorian Atrificial Limb Program Patients (Encounters)</t>
  </si>
  <si>
    <t>Research Patients (Encounters)</t>
  </si>
  <si>
    <t>Teaching and Training Patients (Encounters)</t>
  </si>
  <si>
    <t>Contracted Care Patients (Encounters)</t>
  </si>
  <si>
    <r>
      <t xml:space="preserve">Please populate </t>
    </r>
    <r>
      <rPr>
        <b/>
        <sz val="10"/>
        <color rgb="FFFF0000"/>
        <rFont val="Calibri"/>
        <family val="2"/>
        <scheme val="minor"/>
      </rPr>
      <t>ALL your health service's patients' utilisations/services data extracts from line 22 onwards</t>
    </r>
    <r>
      <rPr>
        <b/>
        <sz val="10"/>
        <color rgb="FF002060"/>
        <rFont val="Calibri"/>
        <family val="2"/>
        <scheme val="minor"/>
      </rPr>
      <t xml:space="preserve"> and add any of your health services' if not included in the list provided</t>
    </r>
  </si>
  <si>
    <r>
      <t>Please populate</t>
    </r>
    <r>
      <rPr>
        <b/>
        <sz val="10"/>
        <color rgb="FFFF0000"/>
        <rFont val="Calibri"/>
        <family val="2"/>
        <scheme val="minor"/>
      </rPr>
      <t xml:space="preserve"> ALL your health service's Patients' Demographics from line 22 onwards</t>
    </r>
    <r>
      <rPr>
        <b/>
        <sz val="10"/>
        <color rgb="FF002060"/>
        <rFont val="Calibri"/>
        <family val="2"/>
        <scheme val="minor"/>
      </rPr>
      <t xml:space="preserve"> and add any of your health services' if not included in the list provided.</t>
    </r>
  </si>
  <si>
    <t>Patients' utilisations from service areas/departmental extracts loaded for a full 12 months.</t>
  </si>
  <si>
    <t>Patients' demographic activity extracts loaded for a full 12 months.</t>
  </si>
  <si>
    <t>Movement of Finance GL expenditures by cost centre within costing system GL.</t>
  </si>
  <si>
    <r>
      <t xml:space="preserve">The request is for </t>
    </r>
    <r>
      <rPr>
        <b/>
        <sz val="11"/>
        <color rgb="FFFF0000"/>
        <rFont val="Calibri"/>
        <family val="2"/>
        <scheme val="minor"/>
      </rPr>
      <t>ALL movements carried out in the Costing GL</t>
    </r>
    <r>
      <rPr>
        <b/>
        <sz val="11"/>
        <color rgb="FF002060"/>
        <rFont val="Calibri"/>
        <family val="2"/>
        <scheme val="minor"/>
      </rPr>
      <t xml:space="preserve"> by amount or percentage.</t>
    </r>
  </si>
  <si>
    <r>
      <rPr>
        <b/>
        <sz val="16"/>
        <color rgb="FF002060"/>
        <rFont val="Calibri"/>
        <family val="2"/>
        <scheme val="minor"/>
      </rPr>
      <t>Cost data reconciliation report  -</t>
    </r>
    <r>
      <rPr>
        <b/>
        <sz val="14"/>
        <color rgb="FF002060"/>
        <rFont val="Calibri"/>
        <family val="2"/>
        <scheme val="minor"/>
      </rPr>
      <t xml:space="preserve"> </t>
    </r>
    <r>
      <rPr>
        <b/>
        <sz val="22"/>
        <color rgb="FF002060"/>
        <rFont val="Calibri"/>
        <family val="2"/>
        <scheme val="minor"/>
      </rPr>
      <t>Expenditure</t>
    </r>
  </si>
  <si>
    <t>Non-Admitted Sub-Acute Ambulatory (Encounters)</t>
  </si>
  <si>
    <t>Allied Health  - Dieticians Services/Utilisations</t>
  </si>
  <si>
    <t xml:space="preserve">Emergency Presentations' Services/Utilisations </t>
  </si>
  <si>
    <t>Ward Transfers of Patients</t>
  </si>
  <si>
    <t>Monday, 3 October 2021</t>
  </si>
  <si>
    <t>VCDC FINAL File Name: (as submitted ie. zipped file name or individual)</t>
  </si>
  <si>
    <t>Date of FINAL Submission:</t>
  </si>
  <si>
    <t>Total reported to VCDC</t>
  </si>
  <si>
    <t>Variance between Step 5 and Step 4</t>
  </si>
  <si>
    <t>If variance please provide details</t>
  </si>
  <si>
    <t xml:space="preserve">Please provide detailed reasons for the variance including whether: 
i) the records have been investigated as to the cause of variance
 ii) what these records represent
iii) reasons why they are not able to be linked </t>
  </si>
  <si>
    <t>For records linked as Other please provde further details</t>
  </si>
  <si>
    <t>Please provide the number of aggregate (virtual/dummy) records have been included in the linking of the data.
Please provide details of these records in the Virtual Dummy episodes tab</t>
  </si>
  <si>
    <t>NV - Non-Admitted VINAH reported</t>
  </si>
  <si>
    <t>N0 - Non-Admitted AIMS S10 reported (HEN, TPN, PDN, HDD, HDPD, GEN)</t>
  </si>
  <si>
    <t>N1 - Non-Admitted AIMS S11 reported (VRSS, FCP, VALP, PCDH, SPCC, VPPC, VGBP, VPPP, VPOP,  VMMD)</t>
  </si>
  <si>
    <t>OP - Non-Admitted</t>
  </si>
  <si>
    <t>Recalssification type
$ or %</t>
  </si>
  <si>
    <t>Amount Transferred or Reclassified</t>
  </si>
  <si>
    <t>%</t>
  </si>
  <si>
    <r>
      <rPr>
        <b/>
        <sz val="10.5"/>
        <color theme="3"/>
        <rFont val="Calibri"/>
        <family val="2"/>
        <scheme val="minor"/>
      </rPr>
      <t>The final VCDC submission for a given year is due to the Department by 15 December or after the Quality Assurance reports are final</t>
    </r>
    <r>
      <rPr>
        <sz val="10.5"/>
        <color theme="3"/>
        <rFont val="Calibri"/>
        <family val="2"/>
        <scheme val="minor"/>
      </rPr>
      <t>, and this reconciliation report accompanying the cost data is to be submitted within five business days after the final submission of cost data.</t>
    </r>
  </si>
  <si>
    <r>
      <rPr>
        <i/>
        <u/>
        <sz val="10.5"/>
        <color rgb="FF002060"/>
        <rFont val="Calibri"/>
        <family val="2"/>
        <scheme val="minor"/>
      </rPr>
      <t>Note</t>
    </r>
    <r>
      <rPr>
        <i/>
        <sz val="10.5"/>
        <color rgb="FF002060"/>
        <rFont val="Calibri"/>
        <family val="2"/>
        <scheme val="minor"/>
      </rPr>
      <t xml:space="preserve"> that this is a generic report. The following templates can be completed using your costing systems reports whilst maintaining the format integrity of the templates. I.e. the steps remain in order.</t>
    </r>
  </si>
  <si>
    <t>HEALTH SERVICE's ACTIVITY DATA - Patients' Utilisations/Services to be linked to Patients' Demographics/ Activity Data extracts</t>
  </si>
  <si>
    <t>HEALTH SERVICE's ACTIVITY DATA - Patients' Demographics o be linked to Patients' Utilisations/Services Data extracts</t>
  </si>
  <si>
    <t>Virtual or dummy patient episodes</t>
  </si>
  <si>
    <r>
      <t xml:space="preserve">The purpose of the Virtual or Dummy Episodes report is to understand how </t>
    </r>
    <r>
      <rPr>
        <b/>
        <sz val="11"/>
        <color rgb="FF7030A0"/>
        <rFont val="Calibri"/>
        <family val="2"/>
        <scheme val="minor"/>
      </rPr>
      <t xml:space="preserve">many departmental feeders are without patient level data </t>
    </r>
    <r>
      <rPr>
        <b/>
        <sz val="11"/>
        <color rgb="FF002060"/>
        <rFont val="Calibri"/>
        <family val="2"/>
        <scheme val="minor"/>
      </rPr>
      <t xml:space="preserve">within the health service. </t>
    </r>
  </si>
  <si>
    <r>
      <t xml:space="preserve">Please list </t>
    </r>
    <r>
      <rPr>
        <b/>
        <sz val="12"/>
        <color rgb="FF002060"/>
        <rFont val="Calibri"/>
        <family val="2"/>
        <scheme val="minor"/>
      </rPr>
      <t>ALL</t>
    </r>
    <r>
      <rPr>
        <b/>
        <sz val="11"/>
        <color rgb="FF002060"/>
        <rFont val="Calibri"/>
        <family val="2"/>
        <scheme val="minor"/>
      </rPr>
      <t xml:space="preserve"> Virtual or Dummy Episodes costed for the health service. </t>
    </r>
  </si>
  <si>
    <t>Episode Program</t>
  </si>
  <si>
    <t>Episode Key</t>
  </si>
  <si>
    <t>Final Cost Area</t>
  </si>
  <si>
    <t>Final Cost Area Description</t>
  </si>
  <si>
    <t>TotalCost</t>
  </si>
  <si>
    <t>Comment on why it is a Virtual or Dummy Patient</t>
  </si>
  <si>
    <t>GM - Admitted GEM(Care Type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</si>
</sst>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h:mm:ss;@"/>
    <numFmt numFmtId="166" formatCode="_-* #,##0_-;\-* #,##0_-;_-* &quot;-&quot;??_-;_-@_-"/>
    <numFmt numFmtId="167" formatCode="&quot;$&quot;#,##0"/>
    <numFmt numFmtId="168" formatCode="_-&quot;$&quot;* #,##0_-;\-&quot;$&quot;* #,##0_-;_-&quot;$&quot;* &quot;-&quot;??_-;_-@_-"/>
  </numFmts>
  <fonts count="85" x14ac:knownFonts="1">
    <font>
      <sz val="11"/>
      <color theme="1"/>
      <name val="Calibri"/>
      <family val="2"/>
      <scheme val="minor"/>
    </font>
    <font>
      <sz val="11"/>
      <color theme="1"/>
      <name val="Calibri"/>
      <family val="2"/>
      <scheme val="minor"/>
    </font>
    <font>
      <b/>
      <sz val="11"/>
      <color theme="0"/>
      <name val="Calibri"/>
      <family val="2"/>
      <scheme val="minor"/>
    </font>
    <font>
      <b/>
      <sz val="11"/>
      <color theme="3" tint="-0.249977111117893"/>
      <name val="Calibri"/>
      <family val="2"/>
      <scheme val="minor"/>
    </font>
    <font>
      <sz val="11"/>
      <color theme="3" tint="-0.249977111117893"/>
      <name val="Calibri"/>
      <family val="2"/>
      <scheme val="minor"/>
    </font>
    <font>
      <sz val="11"/>
      <color rgb="FF002060"/>
      <name val="Calibri"/>
      <family val="2"/>
      <scheme val="minor"/>
    </font>
    <font>
      <b/>
      <sz val="11"/>
      <color rgb="FF002060"/>
      <name val="Calibri"/>
      <family val="2"/>
      <scheme val="minor"/>
    </font>
    <font>
      <i/>
      <sz val="11"/>
      <color rgb="FF002060"/>
      <name val="Calibri"/>
      <family val="2"/>
      <scheme val="minor"/>
    </font>
    <font>
      <i/>
      <sz val="9"/>
      <color rgb="FF002060"/>
      <name val="Calibri"/>
      <family val="2"/>
      <scheme val="minor"/>
    </font>
    <font>
      <b/>
      <sz val="14"/>
      <color rgb="FF002060"/>
      <name val="Calibri"/>
      <family val="2"/>
      <scheme val="minor"/>
    </font>
    <font>
      <b/>
      <sz val="11"/>
      <color theme="3"/>
      <name val="Calibri"/>
      <family val="2"/>
      <scheme val="minor"/>
    </font>
    <font>
      <b/>
      <sz val="14"/>
      <color theme="3"/>
      <name val="Calibri"/>
      <family val="2"/>
      <scheme val="minor"/>
    </font>
    <font>
      <sz val="14"/>
      <color theme="1"/>
      <name val="Calibri"/>
      <family val="2"/>
      <scheme val="minor"/>
    </font>
    <font>
      <b/>
      <sz val="14"/>
      <color theme="0"/>
      <name val="Calibri"/>
      <family val="2"/>
      <scheme val="minor"/>
    </font>
    <font>
      <b/>
      <i/>
      <sz val="11"/>
      <color theme="0"/>
      <name val="Calibri"/>
      <family val="2"/>
      <scheme val="minor"/>
    </font>
    <font>
      <i/>
      <sz val="11"/>
      <color theme="3"/>
      <name val="Calibri"/>
      <family val="2"/>
      <scheme val="minor"/>
    </font>
    <font>
      <b/>
      <sz val="11"/>
      <name val="Calibri"/>
      <family val="2"/>
      <scheme val="minor"/>
    </font>
    <font>
      <b/>
      <i/>
      <sz val="11"/>
      <color rgb="FFFF0000"/>
      <name val="Calibri"/>
      <family val="2"/>
      <scheme val="minor"/>
    </font>
    <font>
      <b/>
      <i/>
      <sz val="11"/>
      <color theme="3"/>
      <name val="Calibri"/>
      <family val="2"/>
      <scheme val="minor"/>
    </font>
    <font>
      <b/>
      <sz val="11"/>
      <color indexed="9"/>
      <name val="Calibri"/>
      <family val="2"/>
      <scheme val="minor"/>
    </font>
    <font>
      <sz val="10"/>
      <name val="Calibri"/>
      <family val="2"/>
      <scheme val="minor"/>
    </font>
    <font>
      <sz val="8"/>
      <name val="Calibri"/>
      <family val="2"/>
      <scheme val="minor"/>
    </font>
    <font>
      <sz val="12"/>
      <name val="Calibri"/>
      <family val="2"/>
      <scheme val="minor"/>
    </font>
    <font>
      <b/>
      <sz val="10"/>
      <color indexed="9"/>
      <name val="Calibri"/>
      <family val="2"/>
      <scheme val="minor"/>
    </font>
    <font>
      <b/>
      <sz val="8"/>
      <name val="Calibri"/>
      <family val="2"/>
      <scheme val="minor"/>
    </font>
    <font>
      <b/>
      <sz val="12"/>
      <name val="Calibri"/>
      <family val="2"/>
      <scheme val="minor"/>
    </font>
    <font>
      <b/>
      <i/>
      <sz val="10"/>
      <name val="Calibri"/>
      <family val="2"/>
      <scheme val="minor"/>
    </font>
    <font>
      <i/>
      <sz val="10"/>
      <name val="Calibri"/>
      <family val="2"/>
      <scheme val="minor"/>
    </font>
    <font>
      <b/>
      <sz val="10"/>
      <name val="Calibri"/>
      <family val="2"/>
      <scheme val="minor"/>
    </font>
    <font>
      <b/>
      <sz val="10"/>
      <color theme="3"/>
      <name val="Calibri"/>
      <family val="2"/>
      <scheme val="minor"/>
    </font>
    <font>
      <b/>
      <sz val="18"/>
      <color rgb="FF002060"/>
      <name val="Calibri"/>
      <family val="2"/>
      <scheme val="minor"/>
    </font>
    <font>
      <b/>
      <sz val="20"/>
      <color rgb="FF002060"/>
      <name val="Calibri"/>
      <family val="2"/>
      <scheme val="minor"/>
    </font>
    <font>
      <b/>
      <sz val="11"/>
      <color rgb="FFC00000"/>
      <name val="Calibri"/>
      <family val="2"/>
      <scheme val="minor"/>
    </font>
    <font>
      <b/>
      <sz val="18"/>
      <color theme="0"/>
      <name val="Calibri"/>
      <family val="2"/>
      <scheme val="minor"/>
    </font>
    <font>
      <b/>
      <sz val="18"/>
      <color rgb="FFC00000"/>
      <name val="Calibri"/>
      <family val="2"/>
      <scheme val="minor"/>
    </font>
    <font>
      <sz val="11"/>
      <color rgb="FF9C0006"/>
      <name val="Calibri"/>
      <family val="2"/>
      <scheme val="minor"/>
    </font>
    <font>
      <sz val="11"/>
      <color rgb="FFC00000"/>
      <name val="Calibri"/>
      <family val="2"/>
      <scheme val="minor"/>
    </font>
    <font>
      <b/>
      <sz val="16"/>
      <color theme="1"/>
      <name val="Calibri"/>
      <family val="2"/>
      <scheme val="minor"/>
    </font>
    <font>
      <b/>
      <i/>
      <sz val="14"/>
      <color theme="3"/>
      <name val="Calibri"/>
      <family val="2"/>
      <scheme val="minor"/>
    </font>
    <font>
      <sz val="14"/>
      <color theme="3" tint="-0.249977111117893"/>
      <name val="Calibri"/>
      <family val="2"/>
      <scheme val="minor"/>
    </font>
    <font>
      <b/>
      <sz val="12"/>
      <color theme="3" tint="-0.249977111117893"/>
      <name val="Calibri"/>
      <family val="2"/>
      <scheme val="minor"/>
    </font>
    <font>
      <i/>
      <sz val="11"/>
      <name val="Calibri"/>
      <family val="2"/>
      <scheme val="minor"/>
    </font>
    <font>
      <sz val="11"/>
      <name val="Calibri"/>
      <family val="2"/>
      <scheme val="minor"/>
    </font>
    <font>
      <i/>
      <sz val="9"/>
      <name val="Calibri"/>
      <family val="2"/>
      <scheme val="minor"/>
    </font>
    <font>
      <b/>
      <sz val="14"/>
      <color rgb="FFC00000"/>
      <name val="Calibri"/>
      <family val="2"/>
      <scheme val="minor"/>
    </font>
    <font>
      <b/>
      <i/>
      <sz val="11"/>
      <name val="Calibri"/>
      <family val="2"/>
      <scheme val="minor"/>
    </font>
    <font>
      <b/>
      <sz val="10"/>
      <color theme="0"/>
      <name val="Calibri"/>
      <family val="2"/>
      <scheme val="minor"/>
    </font>
    <font>
      <b/>
      <sz val="12"/>
      <color rgb="FFFF0000"/>
      <name val="Calibri"/>
      <family val="2"/>
      <scheme val="minor"/>
    </font>
    <font>
      <b/>
      <sz val="16"/>
      <color rgb="FF002060"/>
      <name val="Calibri"/>
      <family val="2"/>
      <scheme val="minor"/>
    </font>
    <font>
      <b/>
      <sz val="22"/>
      <color rgb="FF002060"/>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b/>
      <sz val="11"/>
      <color rgb="FF7030A0"/>
      <name val="Calibri"/>
      <family val="2"/>
      <scheme val="minor"/>
    </font>
    <font>
      <i/>
      <sz val="11"/>
      <color rgb="FF7030A0"/>
      <name val="Calibri"/>
      <family val="2"/>
      <scheme val="minor"/>
    </font>
    <font>
      <b/>
      <sz val="11"/>
      <color rgb="FFFF0000"/>
      <name val="Calibri"/>
      <family val="2"/>
      <scheme val="minor"/>
    </font>
    <font>
      <sz val="10"/>
      <color theme="1"/>
      <name val="Calibri"/>
      <family val="2"/>
      <scheme val="minor"/>
    </font>
    <font>
      <b/>
      <sz val="10"/>
      <color rgb="FF002060"/>
      <name val="Calibri"/>
      <family val="2"/>
      <scheme val="minor"/>
    </font>
    <font>
      <b/>
      <sz val="10"/>
      <color rgb="FFFF0000"/>
      <name val="Calibri"/>
      <family val="2"/>
      <scheme val="minor"/>
    </font>
    <font>
      <b/>
      <sz val="10"/>
      <color rgb="FF003300"/>
      <name val="Calibri"/>
      <family val="2"/>
      <scheme val="minor"/>
    </font>
    <font>
      <sz val="10"/>
      <color theme="0"/>
      <name val="Calibri"/>
      <family val="2"/>
      <scheme val="minor"/>
    </font>
    <font>
      <sz val="10"/>
      <color rgb="FF002060"/>
      <name val="Calibri"/>
      <family val="2"/>
      <scheme val="minor"/>
    </font>
    <font>
      <sz val="10"/>
      <color theme="3" tint="-0.249977111117893"/>
      <name val="Calibri"/>
      <family val="2"/>
      <scheme val="minor"/>
    </font>
    <font>
      <b/>
      <i/>
      <sz val="14"/>
      <color rgb="FF7030A0"/>
      <name val="Calibri"/>
      <family val="2"/>
      <scheme val="minor"/>
    </font>
    <font>
      <b/>
      <sz val="14"/>
      <color rgb="FF7030A0"/>
      <name val="Calibri"/>
      <family val="2"/>
      <scheme val="minor"/>
    </font>
    <font>
      <b/>
      <i/>
      <sz val="11"/>
      <color rgb="FFC00000"/>
      <name val="Calibri"/>
      <family val="2"/>
      <scheme val="minor"/>
    </font>
    <font>
      <b/>
      <sz val="9"/>
      <color rgb="FFFF0000"/>
      <name val="Calibri"/>
      <family val="2"/>
      <scheme val="minor"/>
    </font>
    <font>
      <sz val="10"/>
      <color rgb="FFFF0000"/>
      <name val="Calibri"/>
      <family val="2"/>
      <scheme val="minor"/>
    </font>
    <font>
      <b/>
      <sz val="11"/>
      <color theme="3" tint="-0.499984740745262"/>
      <name val="Calibri"/>
      <family val="2"/>
      <scheme val="minor"/>
    </font>
    <font>
      <strike/>
      <sz val="11"/>
      <color rgb="FFC00000"/>
      <name val="Calibri"/>
      <family val="2"/>
      <scheme val="minor"/>
    </font>
    <font>
      <b/>
      <sz val="14"/>
      <color theme="1"/>
      <name val="Calibri"/>
      <family val="2"/>
      <scheme val="minor"/>
    </font>
    <font>
      <b/>
      <sz val="11"/>
      <color rgb="FFFFFF00"/>
      <name val="Calibri"/>
      <family val="2"/>
      <scheme val="minor"/>
    </font>
    <font>
      <b/>
      <sz val="20"/>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10.5"/>
      <color rgb="FF002060"/>
      <name val="Calibri"/>
      <family val="2"/>
      <scheme val="minor"/>
    </font>
    <font>
      <sz val="10.5"/>
      <color theme="1"/>
      <name val="Calibri"/>
      <family val="2"/>
      <scheme val="minor"/>
    </font>
    <font>
      <sz val="10.5"/>
      <color theme="3"/>
      <name val="Calibri"/>
      <family val="2"/>
      <scheme val="minor"/>
    </font>
    <font>
      <b/>
      <sz val="10.5"/>
      <color theme="3"/>
      <name val="Calibri"/>
      <family val="2"/>
      <scheme val="minor"/>
    </font>
    <font>
      <i/>
      <sz val="10.5"/>
      <color rgb="FF002060"/>
      <name val="Calibri"/>
      <family val="2"/>
      <scheme val="minor"/>
    </font>
    <font>
      <i/>
      <u/>
      <sz val="10.5"/>
      <color rgb="FF002060"/>
      <name val="Calibri"/>
      <family val="2"/>
      <scheme val="minor"/>
    </font>
    <font>
      <b/>
      <i/>
      <sz val="10.5"/>
      <name val="Calibri"/>
      <family val="2"/>
      <scheme val="minor"/>
    </font>
    <font>
      <b/>
      <sz val="12"/>
      <color rgb="FF002060"/>
      <name val="Calibri"/>
      <family val="2"/>
      <scheme val="minor"/>
    </font>
  </fonts>
  <fills count="21">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56"/>
        <bgColor indexed="64"/>
      </patternFill>
    </fill>
    <fill>
      <patternFill patternType="solid">
        <fgColor indexed="22"/>
        <bgColor indexed="64"/>
      </patternFill>
    </fill>
    <fill>
      <patternFill patternType="solid">
        <fgColor theme="5" tint="0.79998168889431442"/>
        <bgColor indexed="64"/>
      </patternFill>
    </fill>
    <fill>
      <patternFill patternType="solid">
        <fgColor rgb="FFFFC7CE"/>
      </patternFill>
    </fill>
    <fill>
      <patternFill patternType="solid">
        <fgColor theme="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9999"/>
        <bgColor indexed="64"/>
      </patternFill>
    </fill>
    <fill>
      <patternFill patternType="solid">
        <fgColor rgb="FF00B050"/>
        <bgColor indexed="64"/>
      </patternFill>
    </fill>
  </fills>
  <borders count="50">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theme="0"/>
      </top>
      <bottom style="thin">
        <color theme="0"/>
      </bottom>
      <diagonal/>
    </border>
    <border>
      <left/>
      <right style="thick">
        <color auto="1"/>
      </right>
      <top/>
      <bottom/>
      <diagonal/>
    </border>
    <border>
      <left style="thin">
        <color theme="0"/>
      </left>
      <right style="thick">
        <color auto="1"/>
      </right>
      <top style="thin">
        <color theme="0"/>
      </top>
      <bottom style="thin">
        <color theme="0"/>
      </bottom>
      <diagonal/>
    </border>
    <border>
      <left/>
      <right style="thin">
        <color theme="0"/>
      </right>
      <top style="thin">
        <color theme="0"/>
      </top>
      <bottom style="thin">
        <color theme="0"/>
      </bottom>
      <diagonal/>
    </border>
    <border>
      <left style="thin">
        <color indexed="64"/>
      </left>
      <right style="thick">
        <color auto="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ck">
        <color auto="1"/>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auto="1"/>
      </left>
      <right/>
      <top/>
      <bottom/>
      <diagonal/>
    </border>
    <border>
      <left style="thin">
        <color theme="0"/>
      </left>
      <right style="thin">
        <color theme="0"/>
      </right>
      <top/>
      <bottom style="thin">
        <color theme="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5" fillId="14" borderId="0" applyNumberFormat="0" applyBorder="0" applyAlignment="0" applyProtection="0"/>
  </cellStyleXfs>
  <cellXfs count="397">
    <xf numFmtId="0" fontId="0" fillId="0" borderId="0" xfId="0"/>
    <xf numFmtId="0" fontId="3" fillId="0" borderId="0" xfId="0" applyFont="1"/>
    <xf numFmtId="0" fontId="3" fillId="0" borderId="1" xfId="0" applyFont="1" applyBorder="1"/>
    <xf numFmtId="0" fontId="3" fillId="5" borderId="1" xfId="0" applyFont="1" applyFill="1" applyBorder="1"/>
    <xf numFmtId="0" fontId="5" fillId="0" borderId="0" xfId="0" applyFont="1"/>
    <xf numFmtId="0" fontId="6" fillId="0" borderId="0" xfId="0" applyFont="1"/>
    <xf numFmtId="0" fontId="7" fillId="0" borderId="0" xfId="0" applyFont="1"/>
    <xf numFmtId="0" fontId="8" fillId="0" borderId="0" xfId="0" applyFont="1"/>
    <xf numFmtId="0" fontId="6" fillId="7" borderId="1" xfId="0" applyFont="1" applyFill="1" applyBorder="1"/>
    <xf numFmtId="44" fontId="5" fillId="3" borderId="0" xfId="2" applyFont="1" applyFill="1"/>
    <xf numFmtId="44" fontId="5" fillId="4" borderId="0" xfId="2" applyFont="1" applyFill="1"/>
    <xf numFmtId="44" fontId="6" fillId="7" borderId="1" xfId="2" applyFont="1" applyFill="1" applyBorder="1"/>
    <xf numFmtId="0" fontId="2" fillId="8" borderId="0" xfId="0" applyFont="1" applyFill="1"/>
    <xf numFmtId="0" fontId="14" fillId="8" borderId="0" xfId="0" applyFont="1" applyFill="1" applyAlignment="1">
      <alignment horizontal="left"/>
    </xf>
    <xf numFmtId="0" fontId="0" fillId="0" borderId="0" xfId="0" applyFill="1"/>
    <xf numFmtId="44" fontId="0" fillId="7" borderId="0" xfId="0" applyNumberFormat="1" applyFill="1"/>
    <xf numFmtId="44" fontId="0" fillId="7" borderId="1" xfId="0" applyNumberFormat="1" applyFill="1" applyBorder="1"/>
    <xf numFmtId="0" fontId="0" fillId="0" borderId="0" xfId="0" applyAlignment="1">
      <alignment wrapText="1"/>
    </xf>
    <xf numFmtId="0" fontId="0" fillId="3" borderId="0" xfId="0" applyFill="1" applyAlignment="1">
      <alignment horizontal="center"/>
    </xf>
    <xf numFmtId="0" fontId="0" fillId="4" borderId="0" xfId="0" applyFill="1" applyAlignment="1">
      <alignment horizontal="center"/>
    </xf>
    <xf numFmtId="0" fontId="0" fillId="0" borderId="0" xfId="0" applyFill="1" applyAlignment="1">
      <alignment horizontal="center"/>
    </xf>
    <xf numFmtId="0" fontId="0" fillId="3" borderId="0" xfId="0" applyFill="1" applyAlignment="1">
      <alignment horizontal="center" wrapText="1"/>
    </xf>
    <xf numFmtId="44" fontId="5" fillId="3" borderId="0" xfId="2" applyFont="1" applyFill="1" applyAlignment="1">
      <alignment wrapText="1"/>
    </xf>
    <xf numFmtId="0" fontId="0" fillId="4" borderId="0" xfId="0" applyFill="1" applyAlignment="1">
      <alignment horizontal="center" wrapText="1"/>
    </xf>
    <xf numFmtId="44" fontId="5" fillId="4" borderId="0" xfId="2" applyFont="1" applyFill="1" applyAlignment="1">
      <alignment wrapText="1"/>
    </xf>
    <xf numFmtId="0" fontId="0" fillId="0" borderId="0" xfId="0" applyFill="1" applyAlignment="1">
      <alignment wrapText="1"/>
    </xf>
    <xf numFmtId="0" fontId="0" fillId="9" borderId="0" xfId="0" applyFill="1"/>
    <xf numFmtId="0" fontId="9" fillId="0" borderId="2" xfId="0" applyFont="1" applyBorder="1"/>
    <xf numFmtId="0" fontId="0" fillId="3" borderId="3" xfId="0" applyFill="1" applyBorder="1"/>
    <xf numFmtId="0" fontId="0" fillId="0" borderId="4" xfId="0" applyBorder="1"/>
    <xf numFmtId="0" fontId="0" fillId="0" borderId="5" xfId="0" applyBorder="1"/>
    <xf numFmtId="0" fontId="9" fillId="0" borderId="4" xfId="0" applyFont="1" applyBorder="1"/>
    <xf numFmtId="0" fontId="0" fillId="3" borderId="5" xfId="0" applyFill="1" applyBorder="1"/>
    <xf numFmtId="0" fontId="0" fillId="0" borderId="5" xfId="0" applyFill="1" applyBorder="1"/>
    <xf numFmtId="0" fontId="9" fillId="0" borderId="6" xfId="0" applyFont="1" applyBorder="1"/>
    <xf numFmtId="0" fontId="0" fillId="3" borderId="7" xfId="0" applyFill="1" applyBorder="1"/>
    <xf numFmtId="0" fontId="0" fillId="0" borderId="0" xfId="0" applyFont="1"/>
    <xf numFmtId="0" fontId="0" fillId="0" borderId="0" xfId="0" applyFont="1" applyFill="1"/>
    <xf numFmtId="0" fontId="2" fillId="0" borderId="0" xfId="0" applyFont="1" applyFill="1"/>
    <xf numFmtId="0" fontId="3" fillId="0" borderId="0" xfId="0" applyFont="1" applyBorder="1"/>
    <xf numFmtId="0" fontId="16" fillId="0" borderId="0" xfId="0" applyFont="1" applyFill="1" applyBorder="1" applyAlignment="1"/>
    <xf numFmtId="0" fontId="19" fillId="11" borderId="11" xfId="0" applyFont="1" applyFill="1" applyBorder="1" applyAlignment="1">
      <alignment horizontal="center" wrapText="1"/>
    </xf>
    <xf numFmtId="0" fontId="16" fillId="0" borderId="0" xfId="0" applyFont="1" applyAlignment="1">
      <alignment horizontal="center"/>
    </xf>
    <xf numFmtId="166" fontId="22" fillId="0" borderId="0" xfId="1" applyNumberFormat="1" applyFont="1"/>
    <xf numFmtId="166" fontId="22" fillId="0" borderId="0" xfId="1" applyNumberFormat="1" applyFont="1" applyFill="1"/>
    <xf numFmtId="166" fontId="23" fillId="11" borderId="11" xfId="1" applyNumberFormat="1" applyFont="1" applyFill="1" applyBorder="1" applyAlignment="1">
      <alignment wrapText="1"/>
    </xf>
    <xf numFmtId="0" fontId="25" fillId="0" borderId="0" xfId="0" applyFont="1" applyAlignment="1"/>
    <xf numFmtId="166" fontId="22" fillId="0" borderId="0" xfId="1" applyNumberFormat="1" applyFont="1" applyProtection="1">
      <protection locked="0"/>
    </xf>
    <xf numFmtId="166" fontId="22" fillId="0" borderId="0" xfId="1" applyNumberFormat="1" applyFont="1" applyFill="1" applyProtection="1">
      <protection locked="0"/>
    </xf>
    <xf numFmtId="0" fontId="26" fillId="0" borderId="0" xfId="0" applyFont="1" applyAlignment="1">
      <alignment horizontal="left"/>
    </xf>
    <xf numFmtId="0" fontId="25" fillId="0" borderId="0" xfId="0" applyFont="1" applyFill="1" applyAlignment="1"/>
    <xf numFmtId="166" fontId="20" fillId="3" borderId="11" xfId="1" applyNumberFormat="1" applyFont="1" applyFill="1" applyBorder="1" applyAlignment="1">
      <alignment wrapText="1"/>
    </xf>
    <xf numFmtId="166" fontId="20" fillId="3" borderId="11" xfId="1" applyNumberFormat="1" applyFont="1" applyFill="1" applyBorder="1" applyAlignment="1" applyProtection="1">
      <alignment wrapText="1"/>
      <protection locked="0"/>
    </xf>
    <xf numFmtId="0" fontId="9" fillId="0" borderId="4" xfId="0" applyFont="1" applyBorder="1" applyAlignment="1">
      <alignment wrapText="1"/>
    </xf>
    <xf numFmtId="0" fontId="11" fillId="10" borderId="12" xfId="0" applyFont="1" applyFill="1" applyBorder="1" applyAlignment="1">
      <alignment wrapText="1"/>
    </xf>
    <xf numFmtId="167" fontId="11" fillId="10" borderId="12" xfId="0" applyNumberFormat="1" applyFont="1" applyFill="1" applyBorder="1" applyAlignment="1">
      <alignment wrapText="1"/>
    </xf>
    <xf numFmtId="0" fontId="30" fillId="0" borderId="0" xfId="0" applyFont="1"/>
    <xf numFmtId="0" fontId="31" fillId="0" borderId="0" xfId="0" applyFont="1"/>
    <xf numFmtId="0" fontId="19" fillId="11" borderId="9" xfId="0" applyFont="1" applyFill="1" applyBorder="1" applyAlignment="1">
      <alignment horizontal="center" wrapText="1"/>
    </xf>
    <xf numFmtId="0" fontId="19" fillId="11" borderId="10" xfId="0" applyFont="1" applyFill="1" applyBorder="1" applyAlignment="1">
      <alignment horizontal="center" wrapText="1"/>
    </xf>
    <xf numFmtId="0" fontId="13" fillId="2" borderId="0" xfId="0" applyFont="1" applyFill="1"/>
    <xf numFmtId="0" fontId="33" fillId="2" borderId="0" xfId="0" applyFont="1" applyFill="1"/>
    <xf numFmtId="0" fontId="33" fillId="2" borderId="0" xfId="0" applyFont="1" applyFill="1" applyAlignment="1">
      <alignment vertical="center"/>
    </xf>
    <xf numFmtId="0" fontId="32" fillId="0" borderId="0" xfId="0" applyFont="1" applyFill="1" applyAlignment="1">
      <alignment wrapText="1"/>
    </xf>
    <xf numFmtId="0" fontId="0" fillId="0" borderId="0" xfId="0" applyFill="1" applyBorder="1"/>
    <xf numFmtId="0" fontId="20" fillId="3" borderId="10" xfId="0" applyFont="1" applyFill="1" applyBorder="1" applyAlignment="1">
      <alignment horizontal="left" wrapText="1" indent="1"/>
    </xf>
    <xf numFmtId="0" fontId="23" fillId="11" borderId="10" xfId="0" applyFont="1" applyFill="1" applyBorder="1" applyAlignment="1">
      <alignment wrapText="1"/>
    </xf>
    <xf numFmtId="0" fontId="23" fillId="0" borderId="10" xfId="0" applyFont="1" applyFill="1" applyBorder="1" applyAlignment="1">
      <alignment wrapText="1"/>
    </xf>
    <xf numFmtId="0" fontId="29" fillId="10" borderId="15" xfId="0" applyFont="1" applyFill="1" applyBorder="1" applyAlignment="1">
      <alignment wrapText="1"/>
    </xf>
    <xf numFmtId="0" fontId="23" fillId="10" borderId="7" xfId="0" applyFont="1" applyFill="1" applyBorder="1" applyAlignment="1">
      <alignment wrapText="1"/>
    </xf>
    <xf numFmtId="0" fontId="18" fillId="10" borderId="10" xfId="0" applyFont="1" applyFill="1" applyBorder="1"/>
    <xf numFmtId="0" fontId="33" fillId="2" borderId="0" xfId="0" applyFont="1" applyFill="1" applyBorder="1" applyAlignment="1">
      <alignment vertical="center"/>
    </xf>
    <xf numFmtId="0" fontId="32" fillId="0" borderId="0" xfId="0" applyFont="1" applyFill="1" applyBorder="1" applyAlignment="1">
      <alignment wrapText="1"/>
    </xf>
    <xf numFmtId="0" fontId="0" fillId="0" borderId="0" xfId="0" applyBorder="1"/>
    <xf numFmtId="0" fontId="0" fillId="0" borderId="0" xfId="0" applyBorder="1" applyAlignment="1">
      <alignment vertical="center" wrapText="1"/>
    </xf>
    <xf numFmtId="0" fontId="33" fillId="2" borderId="0" xfId="0" applyFont="1" applyFill="1" applyBorder="1"/>
    <xf numFmtId="0" fontId="6" fillId="0" borderId="0" xfId="0" applyFont="1" applyAlignment="1">
      <alignment vertical="top" wrapText="1"/>
    </xf>
    <xf numFmtId="0" fontId="0" fillId="0" borderId="0" xfId="0" applyAlignment="1">
      <alignment vertical="top" wrapText="1"/>
    </xf>
    <xf numFmtId="0" fontId="0" fillId="9" borderId="0" xfId="0" applyFill="1" applyAlignment="1">
      <alignment vertical="top" wrapText="1"/>
    </xf>
    <xf numFmtId="0" fontId="6" fillId="7" borderId="0" xfId="0" applyFont="1" applyFill="1" applyAlignment="1">
      <alignment horizontal="center" vertical="top" wrapText="1"/>
    </xf>
    <xf numFmtId="0" fontId="33" fillId="15" borderId="0" xfId="0" applyFont="1" applyFill="1" applyAlignment="1"/>
    <xf numFmtId="0" fontId="37" fillId="0" borderId="0" xfId="0" applyFont="1"/>
    <xf numFmtId="166" fontId="19" fillId="11" borderId="8" xfId="1" applyNumberFormat="1" applyFont="1" applyFill="1" applyBorder="1" applyAlignment="1">
      <alignment horizontal="center" wrapText="1"/>
    </xf>
    <xf numFmtId="166" fontId="19" fillId="11" borderId="11" xfId="1" applyNumberFormat="1" applyFont="1" applyFill="1" applyBorder="1" applyAlignment="1">
      <alignment horizontal="center" wrapText="1"/>
    </xf>
    <xf numFmtId="166" fontId="28" fillId="10" borderId="12" xfId="1" applyNumberFormat="1" applyFont="1" applyFill="1" applyBorder="1" applyAlignment="1">
      <alignment wrapText="1"/>
    </xf>
    <xf numFmtId="166" fontId="23" fillId="10" borderId="13" xfId="1" applyNumberFormat="1" applyFont="1" applyFill="1" applyBorder="1" applyAlignment="1">
      <alignment wrapText="1"/>
    </xf>
    <xf numFmtId="166" fontId="23" fillId="10" borderId="11" xfId="1" applyNumberFormat="1" applyFont="1" applyFill="1" applyBorder="1" applyAlignment="1">
      <alignment wrapText="1"/>
    </xf>
    <xf numFmtId="0" fontId="32" fillId="13" borderId="4" xfId="0" applyFont="1" applyFill="1" applyBorder="1" applyAlignment="1">
      <alignment vertical="top" wrapText="1"/>
    </xf>
    <xf numFmtId="0" fontId="3" fillId="0" borderId="0" xfId="0" applyFont="1" applyFill="1" applyBorder="1"/>
    <xf numFmtId="0" fontId="0" fillId="10" borderId="18" xfId="0" applyFill="1" applyBorder="1" applyAlignment="1"/>
    <xf numFmtId="0" fontId="0" fillId="10" borderId="20" xfId="0" applyFill="1" applyBorder="1" applyAlignment="1"/>
    <xf numFmtId="0" fontId="0" fillId="10" borderId="22" xfId="0" applyFill="1" applyBorder="1" applyAlignment="1"/>
    <xf numFmtId="0" fontId="38" fillId="10" borderId="16" xfId="0" applyFont="1" applyFill="1" applyBorder="1" applyAlignment="1">
      <alignment horizontal="right"/>
    </xf>
    <xf numFmtId="0" fontId="11" fillId="10" borderId="0" xfId="0" applyFont="1" applyFill="1"/>
    <xf numFmtId="0" fontId="40" fillId="0" borderId="0" xfId="0" applyFont="1"/>
    <xf numFmtId="0" fontId="41" fillId="0" borderId="0" xfId="0" applyFont="1"/>
    <xf numFmtId="0" fontId="42" fillId="0" borderId="0" xfId="0" applyFont="1"/>
    <xf numFmtId="0" fontId="43" fillId="0" borderId="0" xfId="0" applyFont="1"/>
    <xf numFmtId="166" fontId="0" fillId="0" borderId="0" xfId="0" applyNumberFormat="1" applyAlignment="1">
      <alignment wrapText="1"/>
    </xf>
    <xf numFmtId="0" fontId="32" fillId="10" borderId="4" xfId="0" applyFont="1" applyFill="1" applyBorder="1" applyAlignment="1">
      <alignment vertical="top" wrapText="1"/>
    </xf>
    <xf numFmtId="0" fontId="32" fillId="10" borderId="4" xfId="0" applyFont="1" applyFill="1" applyBorder="1" applyAlignment="1">
      <alignment horizontal="left" vertical="top" wrapText="1"/>
    </xf>
    <xf numFmtId="0" fontId="3" fillId="5" borderId="1" xfId="0" applyFont="1" applyFill="1" applyBorder="1" applyAlignment="1">
      <alignment vertical="top"/>
    </xf>
    <xf numFmtId="166" fontId="0" fillId="0" borderId="0" xfId="1" applyNumberFormat="1" applyFont="1" applyAlignment="1">
      <alignment wrapText="1"/>
    </xf>
    <xf numFmtId="166" fontId="33" fillId="2" borderId="0" xfId="1" applyNumberFormat="1" applyFont="1" applyFill="1" applyAlignment="1">
      <alignment wrapText="1"/>
    </xf>
    <xf numFmtId="166" fontId="3" fillId="5" borderId="1" xfId="1" applyNumberFormat="1" applyFont="1" applyFill="1" applyBorder="1" applyAlignment="1">
      <alignment wrapText="1"/>
    </xf>
    <xf numFmtId="166" fontId="0" fillId="0" borderId="6" xfId="1" applyNumberFormat="1" applyFont="1" applyBorder="1" applyAlignment="1">
      <alignment horizontal="center" wrapText="1"/>
    </xf>
    <xf numFmtId="166" fontId="33" fillId="2" borderId="0" xfId="1" applyNumberFormat="1" applyFont="1" applyFill="1" applyAlignment="1">
      <alignment vertical="center" wrapText="1"/>
    </xf>
    <xf numFmtId="164" fontId="4" fillId="0" borderId="11" xfId="1" applyNumberFormat="1" applyFont="1" applyBorder="1" applyAlignment="1">
      <alignment horizontal="center" wrapText="1"/>
    </xf>
    <xf numFmtId="166" fontId="3" fillId="5" borderId="14" xfId="1" applyNumberFormat="1" applyFont="1" applyFill="1" applyBorder="1" applyAlignment="1">
      <alignment wrapText="1"/>
    </xf>
    <xf numFmtId="166" fontId="3" fillId="0" borderId="0" xfId="1" applyNumberFormat="1" applyFont="1" applyFill="1" applyBorder="1" applyAlignment="1">
      <alignment wrapText="1"/>
    </xf>
    <xf numFmtId="44" fontId="12" fillId="10" borderId="17" xfId="2" applyFont="1" applyFill="1" applyBorder="1" applyAlignment="1">
      <alignment wrapText="1"/>
    </xf>
    <xf numFmtId="166" fontId="0" fillId="10" borderId="19" xfId="1" applyNumberFormat="1" applyFont="1" applyFill="1" applyBorder="1" applyAlignment="1">
      <alignment wrapText="1"/>
    </xf>
    <xf numFmtId="166" fontId="0" fillId="10" borderId="21" xfId="1" applyNumberFormat="1" applyFont="1" applyFill="1" applyBorder="1" applyAlignment="1">
      <alignment wrapText="1"/>
    </xf>
    <xf numFmtId="166" fontId="0" fillId="10" borderId="23" xfId="1" applyNumberFormat="1" applyFont="1" applyFill="1" applyBorder="1" applyAlignment="1">
      <alignment wrapText="1"/>
    </xf>
    <xf numFmtId="166" fontId="4" fillId="0" borderId="0" xfId="1" applyNumberFormat="1" applyFont="1" applyAlignment="1">
      <alignment wrapText="1"/>
    </xf>
    <xf numFmtId="166" fontId="41" fillId="0" borderId="0" xfId="1" applyNumberFormat="1" applyFont="1" applyFill="1" applyAlignment="1">
      <alignment wrapText="1"/>
    </xf>
    <xf numFmtId="166" fontId="3" fillId="5" borderId="1" xfId="1" applyNumberFormat="1" applyFont="1" applyFill="1" applyBorder="1" applyAlignment="1">
      <alignment vertical="top" wrapText="1"/>
    </xf>
    <xf numFmtId="166" fontId="39" fillId="10" borderId="0" xfId="1" applyNumberFormat="1" applyFont="1" applyFill="1" applyAlignment="1">
      <alignment wrapText="1"/>
    </xf>
    <xf numFmtId="166" fontId="0" fillId="0" borderId="0" xfId="1" applyNumberFormat="1" applyFont="1" applyFill="1" applyAlignment="1">
      <alignment wrapText="1"/>
    </xf>
    <xf numFmtId="166" fontId="5" fillId="3" borderId="0" xfId="1" applyNumberFormat="1" applyFont="1" applyFill="1" applyAlignment="1">
      <alignment wrapText="1"/>
    </xf>
    <xf numFmtId="166" fontId="0" fillId="3" borderId="0" xfId="1" applyNumberFormat="1" applyFont="1" applyFill="1" applyAlignment="1">
      <alignment wrapText="1"/>
    </xf>
    <xf numFmtId="166" fontId="6" fillId="7" borderId="1" xfId="1" applyNumberFormat="1" applyFont="1" applyFill="1" applyBorder="1" applyAlignment="1">
      <alignment wrapText="1"/>
    </xf>
    <xf numFmtId="166" fontId="2" fillId="8" borderId="0" xfId="1" applyNumberFormat="1" applyFont="1" applyFill="1" applyAlignment="1">
      <alignment wrapText="1"/>
    </xf>
    <xf numFmtId="166" fontId="0" fillId="8" borderId="0" xfId="1" applyNumberFormat="1" applyFont="1" applyFill="1" applyAlignment="1">
      <alignment wrapText="1"/>
    </xf>
    <xf numFmtId="166" fontId="0" fillId="9" borderId="0" xfId="1" applyNumberFormat="1" applyFont="1" applyFill="1" applyAlignment="1">
      <alignment wrapText="1"/>
    </xf>
    <xf numFmtId="166" fontId="0" fillId="7" borderId="1" xfId="1" applyNumberFormat="1" applyFont="1" applyFill="1" applyBorder="1" applyAlignment="1">
      <alignment wrapText="1"/>
    </xf>
    <xf numFmtId="166" fontId="15" fillId="7" borderId="1" xfId="1" applyNumberFormat="1" applyFont="1" applyFill="1" applyBorder="1" applyAlignment="1">
      <alignment wrapText="1"/>
    </xf>
    <xf numFmtId="0" fontId="34" fillId="0" borderId="0" xfId="0" applyFont="1" applyFill="1" applyBorder="1" applyAlignment="1">
      <alignment horizontal="center" vertical="center" wrapText="1"/>
    </xf>
    <xf numFmtId="0" fontId="0" fillId="0" borderId="0" xfId="0" applyFill="1" applyBorder="1" applyAlignment="1">
      <alignment wrapText="1"/>
    </xf>
    <xf numFmtId="0" fontId="0" fillId="0" borderId="0" xfId="0" applyFont="1" applyFill="1" applyBorder="1" applyAlignment="1">
      <alignment horizontal="left" vertical="center" wrapText="1"/>
    </xf>
    <xf numFmtId="0" fontId="32" fillId="0" borderId="0" xfId="0" applyFont="1" applyFill="1" applyBorder="1" applyAlignment="1">
      <alignment vertical="center" wrapText="1"/>
    </xf>
    <xf numFmtId="44" fontId="0" fillId="4" borderId="0" xfId="2" applyFont="1" applyFill="1" applyAlignment="1">
      <alignment wrapText="1"/>
    </xf>
    <xf numFmtId="44" fontId="6" fillId="7" borderId="1" xfId="2" applyFont="1" applyFill="1" applyBorder="1" applyAlignment="1">
      <alignment wrapText="1"/>
    </xf>
    <xf numFmtId="0" fontId="2" fillId="8" borderId="0" xfId="0" applyFont="1" applyFill="1" applyAlignment="1">
      <alignment wrapText="1"/>
    </xf>
    <xf numFmtId="0" fontId="0" fillId="8" borderId="0" xfId="0" applyFill="1" applyAlignment="1">
      <alignment wrapText="1"/>
    </xf>
    <xf numFmtId="0" fontId="0" fillId="9" borderId="0" xfId="0" applyFill="1" applyAlignment="1">
      <alignment wrapText="1"/>
    </xf>
    <xf numFmtId="44" fontId="6" fillId="7" borderId="1" xfId="0" applyNumberFormat="1" applyFont="1" applyFill="1" applyBorder="1" applyAlignment="1">
      <alignment wrapText="1"/>
    </xf>
    <xf numFmtId="0" fontId="0" fillId="0" borderId="0" xfId="0" applyFont="1" applyAlignment="1">
      <alignment wrapText="1"/>
    </xf>
    <xf numFmtId="44" fontId="0" fillId="0" borderId="0" xfId="0" applyNumberFormat="1" applyAlignment="1">
      <alignment wrapText="1"/>
    </xf>
    <xf numFmtId="44" fontId="5" fillId="6" borderId="0" xfId="2" applyFont="1" applyFill="1" applyAlignment="1">
      <alignment wrapText="1"/>
    </xf>
    <xf numFmtId="0" fontId="21" fillId="12" borderId="11" xfId="0" applyNumberFormat="1" applyFont="1" applyFill="1" applyBorder="1" applyAlignment="1" applyProtection="1">
      <alignment horizontal="left" wrapText="1"/>
      <protection locked="0"/>
    </xf>
    <xf numFmtId="0" fontId="21" fillId="12" borderId="11" xfId="1" applyNumberFormat="1" applyFont="1" applyFill="1" applyBorder="1" applyAlignment="1" applyProtection="1">
      <alignment horizontal="left" wrapText="1"/>
      <protection locked="0"/>
    </xf>
    <xf numFmtId="0" fontId="10" fillId="0" borderId="0" xfId="0" applyFont="1" applyAlignment="1"/>
    <xf numFmtId="0" fontId="6" fillId="0" borderId="0" xfId="0" applyFont="1" applyFill="1" applyBorder="1"/>
    <xf numFmtId="166" fontId="6" fillId="0" borderId="0" xfId="1" applyNumberFormat="1" applyFont="1" applyFill="1" applyBorder="1" applyAlignment="1">
      <alignment wrapText="1"/>
    </xf>
    <xf numFmtId="44" fontId="6" fillId="0" borderId="0" xfId="2" applyFont="1" applyFill="1" applyBorder="1" applyAlignment="1">
      <alignment wrapText="1"/>
    </xf>
    <xf numFmtId="44" fontId="6" fillId="0" borderId="0" xfId="2" applyFont="1" applyFill="1" applyBorder="1"/>
    <xf numFmtId="0" fontId="0" fillId="13" borderId="5" xfId="0" applyFont="1" applyFill="1" applyBorder="1"/>
    <xf numFmtId="0" fontId="44" fillId="13" borderId="0" xfId="0" applyFont="1" applyFill="1"/>
    <xf numFmtId="166" fontId="0" fillId="0" borderId="0" xfId="1" applyNumberFormat="1" applyFont="1"/>
    <xf numFmtId="166" fontId="22" fillId="0" borderId="0" xfId="1" applyNumberFormat="1" applyFont="1" applyAlignment="1"/>
    <xf numFmtId="166" fontId="16" fillId="0" borderId="0" xfId="1" applyNumberFormat="1" applyFont="1" applyFill="1" applyBorder="1" applyAlignment="1"/>
    <xf numFmtId="166" fontId="16" fillId="0" borderId="0" xfId="1" applyNumberFormat="1" applyFont="1" applyAlignment="1">
      <alignment horizontal="center"/>
    </xf>
    <xf numFmtId="166" fontId="25" fillId="0" borderId="0" xfId="1" applyNumberFormat="1" applyFont="1" applyAlignment="1"/>
    <xf numFmtId="166" fontId="25" fillId="0" borderId="0" xfId="1" applyNumberFormat="1" applyFont="1" applyFill="1" applyAlignment="1"/>
    <xf numFmtId="166" fontId="22" fillId="0" borderId="0" xfId="1" applyNumberFormat="1" applyFont="1" applyAlignment="1" applyProtection="1">
      <protection locked="0"/>
    </xf>
    <xf numFmtId="0" fontId="19" fillId="11" borderId="11" xfId="0" applyFont="1" applyFill="1" applyBorder="1" applyAlignment="1">
      <alignment horizontal="right" wrapText="1"/>
    </xf>
    <xf numFmtId="0" fontId="32" fillId="0" borderId="4" xfId="0" applyFont="1" applyFill="1" applyBorder="1" applyAlignment="1">
      <alignment vertical="top" wrapText="1"/>
    </xf>
    <xf numFmtId="0" fontId="0" fillId="0" borderId="0" xfId="0" applyFill="1" applyBorder="1" applyAlignment="1"/>
    <xf numFmtId="166" fontId="0" fillId="0" borderId="0" xfId="1" applyNumberFormat="1" applyFont="1" applyFill="1" applyBorder="1" applyAlignment="1">
      <alignment wrapText="1"/>
    </xf>
    <xf numFmtId="166" fontId="4" fillId="0" borderId="0" xfId="1" applyNumberFormat="1" applyFont="1" applyFill="1" applyAlignment="1">
      <alignment wrapText="1"/>
    </xf>
    <xf numFmtId="166" fontId="0" fillId="0" borderId="0" xfId="1" applyNumberFormat="1" applyFont="1" applyBorder="1" applyAlignment="1">
      <alignment horizontal="center" wrapText="1"/>
    </xf>
    <xf numFmtId="0" fontId="42" fillId="0" borderId="0" xfId="3" applyFont="1" applyFill="1" applyBorder="1" applyAlignment="1"/>
    <xf numFmtId="0" fontId="42" fillId="0" borderId="0" xfId="0" applyFont="1" applyFill="1" applyBorder="1" applyAlignment="1">
      <alignment wrapText="1"/>
    </xf>
    <xf numFmtId="0" fontId="42" fillId="0" borderId="0" xfId="0" applyFont="1" applyFill="1" applyBorder="1"/>
    <xf numFmtId="0" fontId="45" fillId="0" borderId="0" xfId="3" applyFont="1" applyFill="1" applyBorder="1" applyAlignment="1"/>
    <xf numFmtId="168" fontId="0" fillId="3" borderId="5" xfId="2" applyNumberFormat="1" applyFont="1" applyFill="1" applyBorder="1"/>
    <xf numFmtId="0" fontId="33" fillId="2" borderId="0" xfId="0" applyFont="1" applyFill="1" applyAlignment="1"/>
    <xf numFmtId="166" fontId="19" fillId="11" borderId="24" xfId="1" applyNumberFormat="1" applyFont="1" applyFill="1" applyBorder="1" applyAlignment="1">
      <alignment horizontal="center" wrapText="1"/>
    </xf>
    <xf numFmtId="0" fontId="19" fillId="11" borderId="24" xfId="0" applyFont="1" applyFill="1" applyBorder="1" applyAlignment="1">
      <alignment horizontal="center" wrapText="1"/>
    </xf>
    <xf numFmtId="166" fontId="0" fillId="0" borderId="0" xfId="0" applyNumberFormat="1" applyFont="1" applyFill="1" applyBorder="1" applyAlignment="1">
      <alignment horizontal="left" vertical="center" wrapText="1"/>
    </xf>
    <xf numFmtId="166" fontId="0" fillId="0" borderId="0" xfId="0" applyNumberFormat="1"/>
    <xf numFmtId="44" fontId="0" fillId="0" borderId="0" xfId="0" applyNumberFormat="1"/>
    <xf numFmtId="0" fontId="0" fillId="0" borderId="28" xfId="0" applyBorder="1"/>
    <xf numFmtId="0" fontId="33" fillId="2" borderId="11" xfId="0" applyFont="1" applyFill="1" applyBorder="1"/>
    <xf numFmtId="0" fontId="51" fillId="0" borderId="0" xfId="0" applyFont="1"/>
    <xf numFmtId="0" fontId="52" fillId="0" borderId="0" xfId="0" applyFont="1"/>
    <xf numFmtId="0" fontId="2" fillId="2" borderId="0" xfId="0" applyFont="1" applyFill="1" applyAlignment="1"/>
    <xf numFmtId="0" fontId="0" fillId="0" borderId="0" xfId="0" applyAlignment="1">
      <alignment horizontal="center" vertical="top"/>
    </xf>
    <xf numFmtId="0" fontId="10" fillId="3" borderId="11" xfId="0" applyFont="1" applyFill="1" applyBorder="1" applyAlignment="1">
      <alignment horizontal="center" vertical="top" wrapText="1"/>
    </xf>
    <xf numFmtId="0" fontId="10" fillId="4" borderId="11" xfId="0" applyFont="1" applyFill="1" applyBorder="1" applyAlignment="1">
      <alignment horizontal="center" vertical="top" wrapText="1"/>
    </xf>
    <xf numFmtId="0" fontId="0" fillId="2" borderId="0" xfId="0" applyFont="1" applyFill="1"/>
    <xf numFmtId="0" fontId="19" fillId="0" borderId="11" xfId="0" applyFont="1" applyFill="1" applyBorder="1" applyAlignment="1">
      <alignment horizontal="center" wrapText="1"/>
    </xf>
    <xf numFmtId="0" fontId="21" fillId="2" borderId="11" xfId="0" applyNumberFormat="1" applyFont="1" applyFill="1" applyBorder="1" applyAlignment="1" applyProtection="1">
      <alignment horizontal="left" wrapText="1"/>
      <protection locked="0"/>
    </xf>
    <xf numFmtId="0" fontId="56" fillId="0" borderId="0" xfId="0" applyFont="1"/>
    <xf numFmtId="0" fontId="56" fillId="0" borderId="34" xfId="0" applyFont="1" applyBorder="1"/>
    <xf numFmtId="0" fontId="46" fillId="2" borderId="33" xfId="0" applyFont="1" applyFill="1" applyBorder="1" applyAlignment="1">
      <alignment vertical="top" wrapText="1"/>
    </xf>
    <xf numFmtId="0" fontId="46" fillId="2" borderId="33" xfId="0" applyFont="1" applyFill="1" applyBorder="1" applyAlignment="1">
      <alignment horizontal="center" vertical="top" wrapText="1"/>
    </xf>
    <xf numFmtId="0" fontId="46" fillId="2" borderId="35" xfId="0" applyFont="1" applyFill="1" applyBorder="1" applyAlignment="1">
      <alignment horizontal="center" vertical="top" wrapText="1"/>
    </xf>
    <xf numFmtId="0" fontId="46" fillId="7" borderId="33" xfId="0" applyFont="1" applyFill="1" applyBorder="1" applyAlignment="1">
      <alignment horizontal="center" vertical="top" wrapText="1"/>
    </xf>
    <xf numFmtId="0" fontId="59" fillId="6" borderId="33" xfId="0" applyFont="1" applyFill="1" applyBorder="1" applyAlignment="1">
      <alignment horizontal="center" vertical="top" wrapText="1"/>
    </xf>
    <xf numFmtId="0" fontId="56" fillId="0" borderId="0" xfId="0" applyFont="1" applyAlignment="1">
      <alignment vertical="top"/>
    </xf>
    <xf numFmtId="0" fontId="46" fillId="2" borderId="0" xfId="0" applyFont="1" applyFill="1" applyAlignment="1">
      <alignment vertical="top"/>
    </xf>
    <xf numFmtId="0" fontId="46" fillId="2" borderId="0" xfId="0" applyFont="1" applyFill="1" applyAlignment="1">
      <alignment vertical="top" wrapText="1"/>
    </xf>
    <xf numFmtId="0" fontId="46" fillId="2" borderId="0" xfId="0" applyFont="1" applyFill="1" applyAlignment="1">
      <alignment horizontal="center" vertical="top" wrapText="1"/>
    </xf>
    <xf numFmtId="0" fontId="46" fillId="2" borderId="34" xfId="0" applyFont="1" applyFill="1" applyBorder="1" applyAlignment="1">
      <alignment horizontal="center" vertical="top" wrapText="1"/>
    </xf>
    <xf numFmtId="0" fontId="60" fillId="2" borderId="0" xfId="0" applyFont="1" applyFill="1" applyAlignment="1">
      <alignment vertical="top"/>
    </xf>
    <xf numFmtId="164" fontId="58" fillId="0" borderId="26" xfId="0" applyNumberFormat="1" applyFont="1" applyBorder="1" applyAlignment="1">
      <alignment horizontal="left"/>
    </xf>
    <xf numFmtId="18" fontId="58" fillId="0" borderId="26" xfId="0" applyNumberFormat="1" applyFont="1" applyBorder="1" applyAlignment="1">
      <alignment horizontal="left"/>
    </xf>
    <xf numFmtId="165" fontId="58" fillId="0" borderId="26" xfId="0" applyNumberFormat="1" applyFont="1" applyBorder="1" applyAlignment="1">
      <alignment horizontal="left"/>
    </xf>
    <xf numFmtId="166" fontId="61" fillId="0" borderId="26" xfId="1" applyNumberFormat="1" applyFont="1" applyBorder="1"/>
    <xf numFmtId="166" fontId="61" fillId="0" borderId="39" xfId="1" applyNumberFormat="1" applyFont="1" applyBorder="1"/>
    <xf numFmtId="166" fontId="61" fillId="0" borderId="20" xfId="1" applyNumberFormat="1" applyFont="1" applyBorder="1"/>
    <xf numFmtId="166" fontId="61" fillId="7" borderId="26" xfId="1" applyNumberFormat="1" applyFont="1" applyFill="1" applyBorder="1"/>
    <xf numFmtId="166" fontId="60" fillId="2" borderId="26" xfId="0" applyNumberFormat="1" applyFont="1" applyFill="1" applyBorder="1"/>
    <xf numFmtId="0" fontId="56" fillId="0" borderId="26" xfId="0" applyFont="1" applyBorder="1"/>
    <xf numFmtId="0" fontId="61" fillId="0" borderId="26" xfId="0" applyFont="1" applyBorder="1"/>
    <xf numFmtId="164" fontId="62" fillId="0" borderId="26" xfId="0" applyNumberFormat="1" applyFont="1" applyBorder="1" applyAlignment="1">
      <alignment horizontal="left"/>
    </xf>
    <xf numFmtId="18" fontId="56" fillId="0" borderId="26" xfId="0" applyNumberFormat="1" applyFont="1" applyBorder="1" applyAlignment="1">
      <alignment horizontal="left"/>
    </xf>
    <xf numFmtId="165" fontId="61" fillId="0" borderId="26" xfId="0" applyNumberFormat="1" applyFont="1" applyBorder="1" applyAlignment="1">
      <alignment horizontal="left"/>
    </xf>
    <xf numFmtId="49" fontId="56" fillId="0" borderId="26" xfId="0" applyNumberFormat="1" applyFont="1" applyBorder="1" applyAlignment="1">
      <alignment horizontal="left"/>
    </xf>
    <xf numFmtId="0" fontId="56" fillId="0" borderId="26" xfId="0" applyFont="1" applyBorder="1" applyAlignment="1">
      <alignment horizontal="left"/>
    </xf>
    <xf numFmtId="0" fontId="56" fillId="0" borderId="39" xfId="0" applyFont="1" applyBorder="1"/>
    <xf numFmtId="0" fontId="56" fillId="0" borderId="20" xfId="0" applyFont="1" applyBorder="1"/>
    <xf numFmtId="0" fontId="56" fillId="0" borderId="27" xfId="0" applyFont="1" applyBorder="1"/>
    <xf numFmtId="0" fontId="56" fillId="0" borderId="27" xfId="0" applyFont="1" applyBorder="1" applyAlignment="1">
      <alignment horizontal="left"/>
    </xf>
    <xf numFmtId="0" fontId="56" fillId="0" borderId="40" xfId="0" applyFont="1" applyBorder="1"/>
    <xf numFmtId="0" fontId="56" fillId="0" borderId="22" xfId="0" applyFont="1" applyBorder="1"/>
    <xf numFmtId="0" fontId="56" fillId="0" borderId="0" xfId="0" applyFont="1" applyAlignment="1">
      <alignment horizontal="left"/>
    </xf>
    <xf numFmtId="0" fontId="2" fillId="2" borderId="0" xfId="0" applyFont="1" applyFill="1" applyAlignment="1"/>
    <xf numFmtId="164" fontId="58" fillId="13" borderId="26" xfId="0" applyNumberFormat="1" applyFont="1" applyFill="1" applyBorder="1" applyAlignment="1">
      <alignment horizontal="left"/>
    </xf>
    <xf numFmtId="18" fontId="58" fillId="13" borderId="26" xfId="0" applyNumberFormat="1" applyFont="1" applyFill="1" applyBorder="1" applyAlignment="1">
      <alignment horizontal="left"/>
    </xf>
    <xf numFmtId="166" fontId="23" fillId="11" borderId="0" xfId="1" applyNumberFormat="1" applyFont="1" applyFill="1" applyBorder="1" applyAlignment="1">
      <alignment wrapText="1"/>
    </xf>
    <xf numFmtId="166" fontId="23" fillId="0" borderId="0" xfId="1" applyNumberFormat="1" applyFont="1" applyFill="1" applyBorder="1" applyAlignment="1">
      <alignment wrapText="1"/>
    </xf>
    <xf numFmtId="0" fontId="19" fillId="11" borderId="0" xfId="0" applyFont="1" applyFill="1" applyBorder="1" applyAlignment="1">
      <alignment horizontal="right" wrapText="1"/>
    </xf>
    <xf numFmtId="166" fontId="23" fillId="0" borderId="8" xfId="1" applyNumberFormat="1" applyFont="1" applyFill="1" applyBorder="1" applyAlignment="1">
      <alignment wrapText="1"/>
    </xf>
    <xf numFmtId="0" fontId="24" fillId="0" borderId="0" xfId="0" applyNumberFormat="1" applyFont="1" applyFill="1" applyBorder="1" applyAlignment="1" applyProtection="1">
      <alignment horizontal="left" wrapText="1"/>
      <protection locked="0"/>
    </xf>
    <xf numFmtId="166" fontId="23" fillId="11" borderId="24" xfId="1" applyNumberFormat="1" applyFont="1" applyFill="1" applyBorder="1" applyAlignment="1">
      <alignment wrapText="1"/>
    </xf>
    <xf numFmtId="0" fontId="24" fillId="2" borderId="24" xfId="0" applyNumberFormat="1" applyFont="1" applyFill="1" applyBorder="1" applyAlignment="1" applyProtection="1">
      <alignment horizontal="left" wrapText="1"/>
      <protection locked="0"/>
    </xf>
    <xf numFmtId="0" fontId="19" fillId="11" borderId="13" xfId="0" applyFont="1" applyFill="1" applyBorder="1" applyAlignment="1">
      <alignment horizontal="right" wrapText="1"/>
    </xf>
    <xf numFmtId="167" fontId="23" fillId="0" borderId="0" xfId="0" applyNumberFormat="1" applyFont="1" applyFill="1" applyBorder="1" applyAlignment="1">
      <alignment wrapText="1"/>
    </xf>
    <xf numFmtId="0" fontId="56" fillId="13" borderId="0" xfId="0" applyFont="1" applyFill="1"/>
    <xf numFmtId="0" fontId="57" fillId="13" borderId="0" xfId="0" applyFont="1" applyFill="1"/>
    <xf numFmtId="0" fontId="56" fillId="13" borderId="34" xfId="0" applyFont="1" applyFill="1" applyBorder="1"/>
    <xf numFmtId="0" fontId="32" fillId="13" borderId="0" xfId="0" applyFont="1" applyFill="1" applyBorder="1" applyAlignment="1">
      <alignment wrapText="1"/>
    </xf>
    <xf numFmtId="0" fontId="46" fillId="7" borderId="36" xfId="0" applyFont="1" applyFill="1" applyBorder="1" applyAlignment="1">
      <alignment horizontal="center" vertical="top" wrapText="1"/>
    </xf>
    <xf numFmtId="0" fontId="29" fillId="13" borderId="0" xfId="0" applyFont="1" applyFill="1"/>
    <xf numFmtId="0" fontId="0" fillId="13" borderId="0" xfId="0" applyFill="1"/>
    <xf numFmtId="0" fontId="36" fillId="16" borderId="0" xfId="3" applyFont="1" applyFill="1"/>
    <xf numFmtId="0" fontId="0" fillId="16" borderId="0" xfId="0" applyFill="1"/>
    <xf numFmtId="0" fontId="47" fillId="0" borderId="0" xfId="0" applyFont="1" applyAlignment="1">
      <alignment vertical="top" wrapText="1"/>
    </xf>
    <xf numFmtId="0" fontId="41" fillId="17" borderId="0" xfId="0" applyFont="1" applyFill="1"/>
    <xf numFmtId="166" fontId="41" fillId="17" borderId="0" xfId="1" applyNumberFormat="1" applyFont="1" applyFill="1" applyAlignment="1">
      <alignment wrapText="1"/>
    </xf>
    <xf numFmtId="0" fontId="55" fillId="17" borderId="0" xfId="0" applyFont="1" applyFill="1"/>
    <xf numFmtId="0" fontId="54" fillId="17" borderId="0" xfId="0" applyFont="1" applyFill="1"/>
    <xf numFmtId="166" fontId="54" fillId="17" borderId="0" xfId="1" applyNumberFormat="1" applyFont="1" applyFill="1" applyAlignment="1">
      <alignment wrapText="1"/>
    </xf>
    <xf numFmtId="0" fontId="3" fillId="0" borderId="1" xfId="0" applyFont="1" applyBorder="1" applyAlignment="1">
      <alignment vertical="center"/>
    </xf>
    <xf numFmtId="0" fontId="7" fillId="17" borderId="0" xfId="0" applyFont="1" applyFill="1"/>
    <xf numFmtId="166" fontId="5" fillId="17" borderId="0" xfId="1" applyNumberFormat="1" applyFont="1" applyFill="1" applyAlignment="1">
      <alignment wrapText="1"/>
    </xf>
    <xf numFmtId="44" fontId="5" fillId="17" borderId="0" xfId="2" applyFont="1" applyFill="1" applyAlignment="1">
      <alignment wrapText="1"/>
    </xf>
    <xf numFmtId="44" fontId="5" fillId="17" borderId="0" xfId="2" applyFont="1" applyFill="1"/>
    <xf numFmtId="0" fontId="17" fillId="9" borderId="11" xfId="0" applyFont="1" applyFill="1" applyBorder="1" applyAlignment="1">
      <alignment horizontal="left" vertical="top" wrapText="1"/>
    </xf>
    <xf numFmtId="166" fontId="6" fillId="3" borderId="11" xfId="1" applyNumberFormat="1"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6" borderId="11" xfId="0" applyFont="1" applyFill="1" applyBorder="1" applyAlignment="1">
      <alignment horizontal="center" vertical="top" wrapText="1"/>
    </xf>
    <xf numFmtId="0" fontId="0" fillId="9" borderId="11" xfId="0" applyFill="1" applyBorder="1"/>
    <xf numFmtId="166" fontId="5" fillId="3" borderId="11" xfId="1" applyNumberFormat="1" applyFont="1" applyFill="1" applyBorder="1" applyAlignment="1">
      <alignment wrapText="1"/>
    </xf>
    <xf numFmtId="44" fontId="5" fillId="4" borderId="11" xfId="2" applyFont="1" applyFill="1" applyBorder="1" applyAlignment="1">
      <alignment wrapText="1"/>
    </xf>
    <xf numFmtId="44" fontId="5" fillId="6" borderId="11" xfId="2" applyFont="1" applyFill="1" applyBorder="1" applyAlignment="1">
      <alignment wrapText="1"/>
    </xf>
    <xf numFmtId="0" fontId="7" fillId="9" borderId="11" xfId="0" applyFont="1" applyFill="1" applyBorder="1"/>
    <xf numFmtId="0" fontId="6" fillId="3" borderId="11" xfId="0" applyFont="1" applyFill="1" applyBorder="1" applyAlignment="1">
      <alignment horizontal="center" vertical="top" wrapText="1"/>
    </xf>
    <xf numFmtId="0" fontId="6" fillId="5" borderId="11" xfId="0" applyFont="1" applyFill="1" applyBorder="1" applyAlignment="1">
      <alignment horizontal="center" vertical="top" wrapText="1"/>
    </xf>
    <xf numFmtId="0" fontId="58" fillId="0" borderId="0" xfId="0" applyFont="1" applyAlignment="1"/>
    <xf numFmtId="0" fontId="58" fillId="17" borderId="26" xfId="0" applyFont="1" applyFill="1" applyBorder="1"/>
    <xf numFmtId="0" fontId="58" fillId="0" borderId="45" xfId="0" applyFont="1" applyBorder="1" applyAlignment="1"/>
    <xf numFmtId="166" fontId="61" fillId="0" borderId="37" xfId="1" applyNumberFormat="1" applyFont="1" applyBorder="1"/>
    <xf numFmtId="0" fontId="58" fillId="0" borderId="0" xfId="0" applyFont="1" applyFill="1" applyAlignment="1">
      <alignment horizontal="center"/>
    </xf>
    <xf numFmtId="0" fontId="0" fillId="13" borderId="0" xfId="0" applyFont="1" applyFill="1"/>
    <xf numFmtId="0" fontId="6" fillId="13" borderId="0" xfId="0" applyFont="1" applyFill="1"/>
    <xf numFmtId="0" fontId="46" fillId="15" borderId="0" xfId="0" applyFont="1" applyFill="1" applyAlignment="1">
      <alignment wrapText="1"/>
    </xf>
    <xf numFmtId="0" fontId="66" fillId="0" borderId="0" xfId="0" applyFont="1" applyFill="1"/>
    <xf numFmtId="0" fontId="56" fillId="0" borderId="0" xfId="0" applyFont="1" applyFill="1"/>
    <xf numFmtId="0" fontId="56" fillId="0" borderId="34" xfId="0" applyFont="1" applyFill="1" applyBorder="1"/>
    <xf numFmtId="0" fontId="58" fillId="0" borderId="0" xfId="0" applyFont="1" applyFill="1" applyBorder="1" applyAlignment="1"/>
    <xf numFmtId="0" fontId="52" fillId="0" borderId="0" xfId="0" applyFont="1" applyFill="1"/>
    <xf numFmtId="164" fontId="58" fillId="0" borderId="26" xfId="0" applyNumberFormat="1" applyFont="1" applyFill="1" applyBorder="1" applyAlignment="1">
      <alignment horizontal="left"/>
    </xf>
    <xf numFmtId="18" fontId="58" fillId="0" borderId="26" xfId="0" applyNumberFormat="1" applyFont="1" applyFill="1" applyBorder="1" applyAlignment="1">
      <alignment horizontal="left"/>
    </xf>
    <xf numFmtId="0" fontId="58" fillId="17" borderId="25" xfId="0" applyFont="1" applyFill="1" applyBorder="1"/>
    <xf numFmtId="164" fontId="58" fillId="17" borderId="25" xfId="0" applyNumberFormat="1" applyFont="1" applyFill="1" applyBorder="1" applyAlignment="1">
      <alignment horizontal="left"/>
    </xf>
    <xf numFmtId="18" fontId="58" fillId="17" borderId="25" xfId="0" applyNumberFormat="1" applyFont="1" applyFill="1" applyBorder="1" applyAlignment="1">
      <alignment horizontal="left"/>
    </xf>
    <xf numFmtId="165" fontId="58" fillId="17" borderId="25" xfId="0" applyNumberFormat="1" applyFont="1" applyFill="1" applyBorder="1" applyAlignment="1">
      <alignment horizontal="left"/>
    </xf>
    <xf numFmtId="166" fontId="58" fillId="17" borderId="25" xfId="1" applyNumberFormat="1" applyFont="1" applyFill="1" applyBorder="1"/>
    <xf numFmtId="166" fontId="58" fillId="17" borderId="37" xfId="1" applyNumberFormat="1" applyFont="1" applyFill="1" applyBorder="1"/>
    <xf numFmtId="166" fontId="58" fillId="17" borderId="38" xfId="1" applyNumberFormat="1" applyFont="1" applyFill="1" applyBorder="1"/>
    <xf numFmtId="166" fontId="67" fillId="17" borderId="25" xfId="1" applyNumberFormat="1" applyFont="1" applyFill="1" applyBorder="1"/>
    <xf numFmtId="166" fontId="67" fillId="2" borderId="25" xfId="0" applyNumberFormat="1" applyFont="1" applyFill="1" applyBorder="1"/>
    <xf numFmtId="164" fontId="58" fillId="17" borderId="26" xfId="0" applyNumberFormat="1" applyFont="1" applyFill="1" applyBorder="1" applyAlignment="1">
      <alignment horizontal="left"/>
    </xf>
    <xf numFmtId="18" fontId="58" fillId="17" borderId="26" xfId="0" applyNumberFormat="1" applyFont="1" applyFill="1" applyBorder="1" applyAlignment="1">
      <alignment horizontal="left"/>
    </xf>
    <xf numFmtId="165" fontId="58" fillId="17" borderId="26" xfId="0" applyNumberFormat="1" applyFont="1" applyFill="1" applyBorder="1" applyAlignment="1">
      <alignment horizontal="left"/>
    </xf>
    <xf numFmtId="166" fontId="67" fillId="17" borderId="26" xfId="1" applyNumberFormat="1" applyFont="1" applyFill="1" applyBorder="1"/>
    <xf numFmtId="166" fontId="67" fillId="17" borderId="39" xfId="1" applyNumberFormat="1" applyFont="1" applyFill="1" applyBorder="1"/>
    <xf numFmtId="166" fontId="67" fillId="17" borderId="20" xfId="1" applyNumberFormat="1" applyFont="1" applyFill="1" applyBorder="1"/>
    <xf numFmtId="166" fontId="67" fillId="2" borderId="26" xfId="0" applyNumberFormat="1" applyFont="1" applyFill="1" applyBorder="1"/>
    <xf numFmtId="165" fontId="58" fillId="17" borderId="29" xfId="0" applyNumberFormat="1" applyFont="1" applyFill="1" applyBorder="1" applyAlignment="1">
      <alignment horizontal="left"/>
    </xf>
    <xf numFmtId="165" fontId="58" fillId="17" borderId="44" xfId="0" applyNumberFormat="1" applyFont="1" applyFill="1" applyBorder="1" applyAlignment="1">
      <alignment horizontal="left"/>
    </xf>
    <xf numFmtId="0" fontId="28" fillId="0" borderId="26" xfId="0" applyFont="1" applyFill="1" applyBorder="1"/>
    <xf numFmtId="0" fontId="46" fillId="2" borderId="0" xfId="0" applyFont="1" applyFill="1" applyAlignment="1">
      <alignment wrapText="1"/>
    </xf>
    <xf numFmtId="0" fontId="58" fillId="0" borderId="34" xfId="0" applyFont="1" applyFill="1" applyBorder="1" applyAlignment="1"/>
    <xf numFmtId="0" fontId="28" fillId="0" borderId="27" xfId="0" applyFont="1" applyFill="1" applyBorder="1"/>
    <xf numFmtId="0" fontId="28" fillId="0" borderId="43" xfId="0" applyFont="1" applyBorder="1"/>
    <xf numFmtId="0" fontId="28" fillId="0" borderId="26" xfId="0" applyFont="1" applyBorder="1"/>
    <xf numFmtId="0" fontId="28" fillId="0" borderId="11" xfId="0" applyFont="1" applyFill="1" applyBorder="1"/>
    <xf numFmtId="0" fontId="28" fillId="0" borderId="29" xfId="0" applyFont="1" applyFill="1" applyBorder="1"/>
    <xf numFmtId="0" fontId="28" fillId="0" borderId="29" xfId="0" applyFont="1" applyBorder="1"/>
    <xf numFmtId="0" fontId="68" fillId="0" borderId="28" xfId="0" applyFont="1" applyFill="1" applyBorder="1"/>
    <xf numFmtId="0" fontId="0" fillId="0" borderId="28" xfId="0" applyFont="1" applyBorder="1"/>
    <xf numFmtId="0" fontId="47" fillId="17" borderId="0" xfId="0" applyFont="1" applyFill="1" applyAlignment="1">
      <alignment vertical="top"/>
    </xf>
    <xf numFmtId="0" fontId="25" fillId="17" borderId="0" xfId="0" applyFont="1" applyFill="1" applyAlignment="1">
      <alignment vertical="top" wrapText="1"/>
    </xf>
    <xf numFmtId="0" fontId="25" fillId="17" borderId="0" xfId="0" applyFont="1" applyFill="1" applyAlignment="1">
      <alignment horizontal="center" vertical="top" wrapText="1"/>
    </xf>
    <xf numFmtId="0" fontId="25" fillId="17" borderId="34" xfId="0" applyFont="1" applyFill="1" applyBorder="1" applyAlignment="1">
      <alignment horizontal="center" vertical="top" wrapText="1"/>
    </xf>
    <xf numFmtId="0" fontId="22" fillId="17" borderId="0" xfId="0" applyFont="1" applyFill="1" applyAlignment="1">
      <alignment vertical="top"/>
    </xf>
    <xf numFmtId="0" fontId="69" fillId="16" borderId="0" xfId="3" applyFont="1" applyFill="1"/>
    <xf numFmtId="0" fontId="46" fillId="19" borderId="0" xfId="0" applyFont="1" applyFill="1" applyAlignment="1">
      <alignment horizontal="center"/>
    </xf>
    <xf numFmtId="0" fontId="70" fillId="0" borderId="0" xfId="0" applyFont="1"/>
    <xf numFmtId="166" fontId="0" fillId="17" borderId="0" xfId="1" applyNumberFormat="1" applyFont="1" applyFill="1" applyAlignment="1">
      <alignment wrapText="1"/>
    </xf>
    <xf numFmtId="0" fontId="47" fillId="0" borderId="0" xfId="0" applyFont="1" applyFill="1" applyBorder="1" applyAlignment="1">
      <alignment wrapText="1"/>
    </xf>
    <xf numFmtId="0" fontId="57" fillId="0" borderId="0" xfId="0" applyFont="1"/>
    <xf numFmtId="0" fontId="71" fillId="20" borderId="0" xfId="0" applyFont="1" applyFill="1" applyAlignment="1">
      <alignment vertical="top" wrapText="1"/>
    </xf>
    <xf numFmtId="166" fontId="0" fillId="0" borderId="14" xfId="0" applyNumberFormat="1" applyBorder="1"/>
    <xf numFmtId="0" fontId="0" fillId="0" borderId="14" xfId="0" applyBorder="1"/>
    <xf numFmtId="0" fontId="46" fillId="2" borderId="35" xfId="0" applyFont="1" applyFill="1" applyBorder="1" applyAlignment="1">
      <alignment horizontal="left" vertical="top" wrapText="1"/>
    </xf>
    <xf numFmtId="0" fontId="46" fillId="7" borderId="0" xfId="0" applyFont="1" applyFill="1" applyBorder="1" applyAlignment="1">
      <alignment horizontal="center"/>
    </xf>
    <xf numFmtId="0" fontId="46" fillId="7" borderId="33" xfId="0" applyFont="1" applyFill="1" applyBorder="1" applyAlignment="1">
      <alignment horizontal="left" vertical="top" wrapText="1"/>
    </xf>
    <xf numFmtId="0" fontId="73" fillId="0" borderId="0" xfId="0" applyFont="1" applyFill="1"/>
    <xf numFmtId="0" fontId="72" fillId="0" borderId="34" xfId="0" applyFont="1" applyFill="1" applyBorder="1"/>
    <xf numFmtId="0" fontId="74" fillId="0" borderId="30" xfId="0" applyFont="1" applyBorder="1" applyAlignment="1">
      <alignment vertical="top"/>
    </xf>
    <xf numFmtId="166" fontId="74" fillId="0" borderId="25" xfId="1" applyNumberFormat="1" applyFont="1" applyBorder="1" applyAlignment="1">
      <alignment horizontal="left" vertical="top" wrapText="1"/>
    </xf>
    <xf numFmtId="166" fontId="74" fillId="0" borderId="11" xfId="0" applyNumberFormat="1" applyFont="1" applyFill="1" applyBorder="1" applyAlignment="1">
      <alignment vertical="top" wrapText="1"/>
    </xf>
    <xf numFmtId="166" fontId="75" fillId="0" borderId="11" xfId="0" applyNumberFormat="1" applyFont="1" applyFill="1" applyBorder="1" applyAlignment="1">
      <alignment vertical="top" wrapText="1"/>
    </xf>
    <xf numFmtId="0" fontId="74" fillId="0" borderId="0" xfId="0" applyFont="1"/>
    <xf numFmtId="166" fontId="76" fillId="0" borderId="0" xfId="1" applyNumberFormat="1" applyFont="1" applyFill="1" applyProtection="1">
      <protection locked="0"/>
    </xf>
    <xf numFmtId="0" fontId="74" fillId="0" borderId="0" xfId="0" applyFont="1" applyFill="1"/>
    <xf numFmtId="0" fontId="74" fillId="0" borderId="31" xfId="0" applyFont="1" applyBorder="1" applyAlignment="1">
      <alignment vertical="top"/>
    </xf>
    <xf numFmtId="166" fontId="74" fillId="0" borderId="26" xfId="1" applyNumberFormat="1" applyFont="1" applyBorder="1" applyAlignment="1">
      <alignment horizontal="left" vertical="top" wrapText="1"/>
    </xf>
    <xf numFmtId="0" fontId="74" fillId="0" borderId="11" xfId="0" applyFont="1" applyFill="1" applyBorder="1" applyAlignment="1">
      <alignment vertical="top" wrapText="1"/>
    </xf>
    <xf numFmtId="166" fontId="74" fillId="0" borderId="29" xfId="1" applyNumberFormat="1" applyFont="1" applyBorder="1" applyAlignment="1">
      <alignment horizontal="left" vertical="top" wrapText="1"/>
    </xf>
    <xf numFmtId="166" fontId="74" fillId="0" borderId="24" xfId="0" applyNumberFormat="1" applyFont="1" applyFill="1" applyBorder="1" applyAlignment="1">
      <alignment vertical="top" wrapText="1"/>
    </xf>
    <xf numFmtId="0" fontId="74" fillId="0" borderId="32" xfId="0" applyFont="1" applyBorder="1" applyAlignment="1">
      <alignment vertical="top"/>
    </xf>
    <xf numFmtId="166" fontId="74" fillId="0" borderId="13" xfId="1" applyNumberFormat="1" applyFont="1" applyBorder="1" applyAlignment="1">
      <alignment horizontal="left" vertical="top" wrapText="1"/>
    </xf>
    <xf numFmtId="0" fontId="74" fillId="0" borderId="13" xfId="0" applyFont="1" applyFill="1" applyBorder="1" applyAlignment="1">
      <alignment horizontal="center" vertical="top" wrapText="1"/>
    </xf>
    <xf numFmtId="0" fontId="74" fillId="0" borderId="11" xfId="0" applyFont="1" applyBorder="1" applyAlignment="1">
      <alignment vertical="top"/>
    </xf>
    <xf numFmtId="0" fontId="74" fillId="0" borderId="11" xfId="0" applyFont="1" applyBorder="1" applyAlignment="1">
      <alignment horizontal="left" vertical="top"/>
    </xf>
    <xf numFmtId="166" fontId="74" fillId="0" borderId="11" xfId="1" applyNumberFormat="1" applyFont="1" applyBorder="1" applyAlignment="1">
      <alignment vertical="top" wrapText="1"/>
    </xf>
    <xf numFmtId="0" fontId="74" fillId="0" borderId="24" xfId="0" applyFont="1" applyBorder="1" applyAlignment="1">
      <alignment vertical="top"/>
    </xf>
    <xf numFmtId="166" fontId="74" fillId="0" borderId="25" xfId="1" applyNumberFormat="1" applyFont="1" applyBorder="1" applyAlignment="1">
      <alignment vertical="top" wrapText="1"/>
    </xf>
    <xf numFmtId="166" fontId="74" fillId="0" borderId="27" xfId="1" applyNumberFormat="1" applyFont="1" applyBorder="1" applyAlignment="1">
      <alignment vertical="top" wrapText="1"/>
    </xf>
    <xf numFmtId="0" fontId="74" fillId="0" borderId="11" xfId="0" applyFont="1" applyBorder="1" applyAlignment="1">
      <alignment vertical="top" wrapText="1"/>
    </xf>
    <xf numFmtId="0" fontId="76" fillId="0" borderId="43" xfId="0" applyFont="1" applyFill="1" applyBorder="1" applyAlignment="1">
      <alignment horizontal="left" wrapText="1"/>
    </xf>
    <xf numFmtId="0" fontId="56" fillId="0" borderId="0" xfId="0" applyFont="1" applyFill="1" applyAlignment="1">
      <alignment vertical="top"/>
    </xf>
    <xf numFmtId="0" fontId="22" fillId="0" borderId="0" xfId="0" applyFont="1" applyFill="1" applyAlignment="1">
      <alignment vertical="top"/>
    </xf>
    <xf numFmtId="0" fontId="60" fillId="0" borderId="0" xfId="0" applyFont="1" applyFill="1" applyAlignment="1">
      <alignment vertical="top"/>
    </xf>
    <xf numFmtId="0" fontId="46" fillId="0" borderId="0" xfId="0" applyFont="1" applyFill="1" applyBorder="1" applyAlignment="1">
      <alignment horizontal="center"/>
    </xf>
    <xf numFmtId="0" fontId="0" fillId="0" borderId="0" xfId="0" applyFill="1" applyAlignment="1">
      <alignment horizontal="center" vertical="top"/>
    </xf>
    <xf numFmtId="43" fontId="0" fillId="0" borderId="0" xfId="1" applyFont="1"/>
    <xf numFmtId="43" fontId="0" fillId="13" borderId="0" xfId="1" applyFont="1" applyFill="1"/>
    <xf numFmtId="43" fontId="36" fillId="16" borderId="0" xfId="1" applyFont="1" applyFill="1"/>
    <xf numFmtId="43" fontId="2" fillId="2" borderId="0" xfId="1" applyFont="1" applyFill="1" applyAlignment="1"/>
    <xf numFmtId="43" fontId="10" fillId="3" borderId="11" xfId="1" applyFont="1" applyFill="1" applyBorder="1" applyAlignment="1">
      <alignment horizontal="center" vertical="top" wrapText="1"/>
    </xf>
    <xf numFmtId="43" fontId="5" fillId="3" borderId="0" xfId="1" applyFont="1" applyFill="1" applyAlignment="1">
      <alignment wrapText="1"/>
    </xf>
    <xf numFmtId="43" fontId="5" fillId="3" borderId="0" xfId="1" applyFont="1" applyFill="1"/>
    <xf numFmtId="43" fontId="5" fillId="0" borderId="0" xfId="1" applyFont="1" applyFill="1"/>
    <xf numFmtId="0" fontId="78" fillId="0" borderId="0" xfId="0" applyFont="1"/>
    <xf numFmtId="0" fontId="77" fillId="0" borderId="0" xfId="0" applyFont="1" applyAlignment="1">
      <alignment vertical="center"/>
    </xf>
    <xf numFmtId="0" fontId="78" fillId="0" borderId="0" xfId="0" applyFont="1" applyAlignment="1">
      <alignment vertical="center"/>
    </xf>
    <xf numFmtId="0" fontId="81" fillId="0" borderId="0" xfId="0" applyFont="1" applyAlignment="1">
      <alignment vertical="center"/>
    </xf>
    <xf numFmtId="0" fontId="83" fillId="0" borderId="0" xfId="3" applyFont="1" applyFill="1" applyBorder="1" applyAlignment="1"/>
    <xf numFmtId="0" fontId="10" fillId="5" borderId="11" xfId="0" applyFont="1" applyFill="1" applyBorder="1" applyAlignment="1">
      <alignment horizontal="center" vertical="top" wrapText="1"/>
    </xf>
    <xf numFmtId="43" fontId="10" fillId="5" borderId="11" xfId="1" applyFont="1" applyFill="1" applyBorder="1" applyAlignment="1">
      <alignment horizontal="center" vertical="top" wrapText="1"/>
    </xf>
    <xf numFmtId="0" fontId="10" fillId="0" borderId="0" xfId="0" applyFont="1" applyAlignment="1">
      <alignment horizontal="center" vertical="top" wrapText="1"/>
    </xf>
    <xf numFmtId="0" fontId="0" fillId="0" borderId="25" xfId="0" applyBorder="1"/>
    <xf numFmtId="0" fontId="0" fillId="0" borderId="26" xfId="0" applyBorder="1"/>
    <xf numFmtId="0" fontId="0" fillId="0" borderId="27" xfId="0" applyBorder="1"/>
    <xf numFmtId="0" fontId="77" fillId="0" borderId="0" xfId="0" applyFont="1" applyAlignment="1">
      <alignment horizontal="left" vertical="center" wrapText="1"/>
    </xf>
    <xf numFmtId="0" fontId="79" fillId="0" borderId="0" xfId="0" applyFont="1" applyAlignment="1">
      <alignment horizontal="left" vertical="center" wrapText="1"/>
    </xf>
    <xf numFmtId="0" fontId="46" fillId="11" borderId="8" xfId="0" applyFont="1" applyFill="1" applyBorder="1" applyAlignment="1">
      <alignment horizontal="left" wrapText="1"/>
    </xf>
    <xf numFmtId="0" fontId="46" fillId="11" borderId="10" xfId="0" applyFont="1" applyFill="1" applyBorder="1" applyAlignment="1">
      <alignment horizontal="left" wrapText="1"/>
    </xf>
    <xf numFmtId="0" fontId="32" fillId="13" borderId="0" xfId="0" applyFont="1" applyFill="1" applyBorder="1" applyAlignment="1">
      <alignment horizontal="left" vertical="top" wrapText="1"/>
    </xf>
    <xf numFmtId="0" fontId="74" fillId="0" borderId="24" xfId="0" applyFont="1" applyBorder="1" applyAlignment="1">
      <alignment horizontal="left" vertical="top"/>
    </xf>
    <xf numFmtId="0" fontId="74" fillId="0" borderId="43" xfId="0" applyFont="1" applyBorder="1" applyAlignment="1">
      <alignment horizontal="left" vertical="top"/>
    </xf>
    <xf numFmtId="0" fontId="74" fillId="0" borderId="13" xfId="0" applyFont="1" applyBorder="1" applyAlignment="1">
      <alignment horizontal="left" vertical="top"/>
    </xf>
    <xf numFmtId="0" fontId="32" fillId="13" borderId="4" xfId="0" applyFont="1" applyFill="1" applyBorder="1" applyAlignment="1">
      <alignment horizontal="left" vertical="top" wrapText="1"/>
    </xf>
    <xf numFmtId="0" fontId="2" fillId="8" borderId="4" xfId="0" applyFont="1" applyFill="1" applyBorder="1" applyAlignment="1">
      <alignment horizontal="left" vertical="top" wrapText="1"/>
    </xf>
    <xf numFmtId="166" fontId="74" fillId="0" borderId="24" xfId="0" applyNumberFormat="1" applyFont="1" applyFill="1" applyBorder="1" applyAlignment="1">
      <alignment horizontal="center" vertical="top" wrapText="1"/>
    </xf>
    <xf numFmtId="166" fontId="74" fillId="0" borderId="13" xfId="0" applyNumberFormat="1" applyFont="1" applyFill="1" applyBorder="1" applyAlignment="1">
      <alignment horizontal="center" vertical="top" wrapText="1"/>
    </xf>
    <xf numFmtId="0" fontId="47" fillId="18" borderId="41" xfId="0" applyFont="1" applyFill="1" applyBorder="1" applyAlignment="1">
      <alignment horizontal="left" vertical="top" wrapText="1"/>
    </xf>
    <xf numFmtId="0" fontId="47" fillId="18" borderId="42" xfId="0" applyFont="1" applyFill="1" applyBorder="1" applyAlignment="1">
      <alignment horizontal="left" vertical="top" wrapText="1"/>
    </xf>
    <xf numFmtId="166" fontId="55" fillId="0" borderId="0" xfId="1" applyNumberFormat="1" applyFont="1" applyAlignment="1">
      <alignment horizontal="right" wrapText="1"/>
    </xf>
    <xf numFmtId="166" fontId="76" fillId="0" borderId="24" xfId="1" applyNumberFormat="1" applyFont="1" applyBorder="1" applyAlignment="1">
      <alignment horizontal="left" vertical="top" wrapText="1"/>
    </xf>
    <xf numFmtId="166" fontId="76" fillId="0" borderId="43" xfId="1" applyNumberFormat="1" applyFont="1" applyBorder="1" applyAlignment="1">
      <alignment horizontal="left" vertical="top" wrapText="1"/>
    </xf>
    <xf numFmtId="166" fontId="76" fillId="0" borderId="13" xfId="1" applyNumberFormat="1" applyFont="1" applyBorder="1" applyAlignment="1">
      <alignment horizontal="left" vertical="top" wrapText="1"/>
    </xf>
    <xf numFmtId="0" fontId="46" fillId="2" borderId="33" xfId="0" applyFont="1" applyFill="1" applyBorder="1" applyAlignment="1">
      <alignment horizontal="center"/>
    </xf>
    <xf numFmtId="0" fontId="46" fillId="7" borderId="33" xfId="0" applyFont="1" applyFill="1" applyBorder="1" applyAlignment="1">
      <alignment horizontal="center"/>
    </xf>
    <xf numFmtId="0" fontId="46" fillId="2" borderId="46" xfId="0" applyFont="1" applyFill="1" applyBorder="1" applyAlignment="1">
      <alignment horizontal="center"/>
    </xf>
    <xf numFmtId="0" fontId="46" fillId="7" borderId="46" xfId="0" applyFont="1" applyFill="1" applyBorder="1" applyAlignment="1">
      <alignment horizontal="center"/>
    </xf>
    <xf numFmtId="0" fontId="47" fillId="18" borderId="47" xfId="0" applyFont="1" applyFill="1" applyBorder="1" applyAlignment="1">
      <alignment horizontal="center" wrapText="1"/>
    </xf>
    <xf numFmtId="0" fontId="47" fillId="18" borderId="48" xfId="0" applyFont="1" applyFill="1" applyBorder="1" applyAlignment="1">
      <alignment horizontal="center" wrapText="1"/>
    </xf>
    <xf numFmtId="0" fontId="47" fillId="18" borderId="49" xfId="0" applyFont="1" applyFill="1" applyBorder="1" applyAlignment="1">
      <alignment horizontal="center" wrapText="1"/>
    </xf>
  </cellXfs>
  <cellStyles count="4">
    <cellStyle name="Bad" xfId="3" builtinId="27"/>
    <cellStyle name="Comma" xfId="1" builtinId="3"/>
    <cellStyle name="Currency" xfId="2" builtinId="4"/>
    <cellStyle name="Normal" xfId="0" builtinId="0"/>
  </cellStyles>
  <dxfs count="0"/>
  <tableStyles count="0" defaultTableStyle="TableStyleMedium2" defaultPivotStyle="PivotStyleLight16"/>
  <colors>
    <mruColors>
      <color rgb="FFFF9999"/>
      <color rgb="FF00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39"/>
  <sheetViews>
    <sheetView showGridLines="0" zoomScale="80" zoomScaleNormal="80" workbookViewId="0">
      <selection activeCell="B3" sqref="B3"/>
    </sheetView>
  </sheetViews>
  <sheetFormatPr defaultRowHeight="14.4" x14ac:dyDescent="0.55000000000000004"/>
  <cols>
    <col min="1" max="1" width="1.41796875" customWidth="1"/>
    <col min="2" max="2" width="69.26171875" customWidth="1"/>
    <col min="3" max="3" width="56.578125" customWidth="1"/>
    <col min="4" max="4" width="9.15625" customWidth="1"/>
  </cols>
  <sheetData>
    <row r="1" spans="2:13" ht="9" customHeight="1" x14ac:dyDescent="0.95">
      <c r="B1" s="175"/>
    </row>
    <row r="2" spans="2:13" ht="28.2" x14ac:dyDescent="1.05">
      <c r="B2" s="176" t="s">
        <v>178</v>
      </c>
      <c r="C2" s="57" t="s">
        <v>179</v>
      </c>
    </row>
    <row r="3" spans="2:13" s="184" customFormat="1" ht="12.9" x14ac:dyDescent="0.5">
      <c r="B3" s="316"/>
    </row>
    <row r="4" spans="2:13" s="361" customFormat="1" ht="13.5" x14ac:dyDescent="0.5">
      <c r="B4" s="372" t="s">
        <v>151</v>
      </c>
      <c r="C4" s="372"/>
      <c r="D4" s="372"/>
      <c r="E4" s="372"/>
      <c r="F4" s="372"/>
      <c r="G4" s="372"/>
      <c r="H4" s="372"/>
      <c r="I4" s="372"/>
      <c r="J4" s="372"/>
      <c r="K4" s="372"/>
      <c r="L4" s="372"/>
      <c r="M4" s="372"/>
    </row>
    <row r="5" spans="2:13" s="363" customFormat="1" ht="13.5" x14ac:dyDescent="0.55000000000000004">
      <c r="B5" s="362" t="s">
        <v>210</v>
      </c>
    </row>
    <row r="6" spans="2:13" s="363" customFormat="1" ht="29.25" customHeight="1" x14ac:dyDescent="0.55000000000000004">
      <c r="B6" s="373" t="s">
        <v>545</v>
      </c>
      <c r="C6" s="373"/>
      <c r="D6" s="373"/>
      <c r="E6" s="373"/>
      <c r="F6" s="373"/>
      <c r="G6" s="373"/>
      <c r="H6" s="373"/>
      <c r="I6" s="373"/>
      <c r="J6" s="373"/>
      <c r="K6" s="373"/>
      <c r="L6" s="373"/>
      <c r="M6" s="373"/>
    </row>
    <row r="7" spans="2:13" s="363" customFormat="1" ht="13.5" x14ac:dyDescent="0.55000000000000004">
      <c r="B7" s="362" t="s">
        <v>129</v>
      </c>
    </row>
    <row r="8" spans="2:13" s="363" customFormat="1" ht="13.5" x14ac:dyDescent="0.55000000000000004">
      <c r="B8" s="364" t="s">
        <v>546</v>
      </c>
    </row>
    <row r="9" spans="2:13" s="361" customFormat="1" ht="13.5" x14ac:dyDescent="0.5">
      <c r="B9" s="365" t="s">
        <v>128</v>
      </c>
    </row>
    <row r="10" spans="2:13" ht="4.5" customHeight="1" x14ac:dyDescent="0.55000000000000004">
      <c r="B10" s="165"/>
      <c r="C10" s="162"/>
      <c r="D10" s="163"/>
      <c r="E10" s="163"/>
      <c r="F10" s="164"/>
    </row>
    <row r="11" spans="2:13" x14ac:dyDescent="0.55000000000000004">
      <c r="B11" s="49" t="s">
        <v>117</v>
      </c>
      <c r="C11" s="162"/>
      <c r="D11" s="163"/>
      <c r="E11" s="163"/>
      <c r="F11" s="164"/>
    </row>
    <row r="12" spans="2:13" x14ac:dyDescent="0.55000000000000004">
      <c r="B12" s="49"/>
    </row>
    <row r="13" spans="2:13" ht="18.3" x14ac:dyDescent="0.7">
      <c r="B13" s="27" t="s">
        <v>40</v>
      </c>
      <c r="C13" s="28"/>
    </row>
    <row r="14" spans="2:13" x14ac:dyDescent="0.55000000000000004">
      <c r="B14" s="29"/>
      <c r="C14" s="30"/>
    </row>
    <row r="15" spans="2:13" ht="18.3" x14ac:dyDescent="0.7">
      <c r="B15" s="31" t="s">
        <v>530</v>
      </c>
      <c r="C15" s="32"/>
    </row>
    <row r="16" spans="2:13" ht="18.3" x14ac:dyDescent="0.7">
      <c r="B16" s="31" t="s">
        <v>531</v>
      </c>
      <c r="C16" s="32"/>
    </row>
    <row r="17" spans="2:3" ht="18.3" x14ac:dyDescent="0.7">
      <c r="B17" s="31" t="s">
        <v>30</v>
      </c>
      <c r="C17" s="32">
        <f>+Expenditure!E162</f>
        <v>411</v>
      </c>
    </row>
    <row r="18" spans="2:3" ht="18.3" x14ac:dyDescent="0.7">
      <c r="B18" s="31" t="s">
        <v>126</v>
      </c>
      <c r="C18" s="166">
        <f>+Expenditure!D162</f>
        <v>1944500</v>
      </c>
    </row>
    <row r="19" spans="2:3" x14ac:dyDescent="0.55000000000000004">
      <c r="B19" s="29"/>
      <c r="C19" s="33"/>
    </row>
    <row r="20" spans="2:3" ht="36.6" x14ac:dyDescent="0.7">
      <c r="B20" s="53" t="s">
        <v>87</v>
      </c>
      <c r="C20" s="32"/>
    </row>
    <row r="21" spans="2:3" ht="18.3" x14ac:dyDescent="0.7">
      <c r="B21" s="53"/>
      <c r="C21" s="33"/>
    </row>
    <row r="22" spans="2:3" ht="18.3" x14ac:dyDescent="0.7">
      <c r="B22" s="34" t="s">
        <v>31</v>
      </c>
      <c r="C22" s="35"/>
    </row>
    <row r="23" spans="2:3" x14ac:dyDescent="0.55000000000000004">
      <c r="C23" s="14"/>
    </row>
    <row r="24" spans="2:3" ht="55.2" thickBot="1" x14ac:dyDescent="0.75">
      <c r="B24" s="54" t="s">
        <v>91</v>
      </c>
      <c r="C24" s="55">
        <f>C18-Expenditure!D128</f>
        <v>-40000</v>
      </c>
    </row>
    <row r="25" spans="2:3" ht="14.7" thickTop="1" x14ac:dyDescent="0.55000000000000004">
      <c r="C25" s="14"/>
    </row>
    <row r="26" spans="2:3" ht="20.399999999999999" x14ac:dyDescent="0.75">
      <c r="B26" s="81" t="s">
        <v>160</v>
      </c>
      <c r="C26" s="14"/>
    </row>
    <row r="27" spans="2:3" x14ac:dyDescent="0.55000000000000004">
      <c r="B27" t="s">
        <v>239</v>
      </c>
      <c r="C27" s="14"/>
    </row>
    <row r="28" spans="2:3" x14ac:dyDescent="0.55000000000000004">
      <c r="B28" t="s">
        <v>237</v>
      </c>
      <c r="C28" s="14"/>
    </row>
    <row r="29" spans="2:3" x14ac:dyDescent="0.55000000000000004">
      <c r="B29" t="s">
        <v>238</v>
      </c>
      <c r="C29" s="14"/>
    </row>
    <row r="30" spans="2:3" x14ac:dyDescent="0.55000000000000004">
      <c r="B30" t="s">
        <v>241</v>
      </c>
      <c r="C30" s="14"/>
    </row>
    <row r="33" spans="2:2" ht="5.25" customHeight="1" x14ac:dyDescent="0.55000000000000004"/>
    <row r="34" spans="2:2" x14ac:dyDescent="0.55000000000000004">
      <c r="B34" s="173" t="s">
        <v>159</v>
      </c>
    </row>
    <row r="36" spans="2:2" x14ac:dyDescent="0.55000000000000004">
      <c r="B36" t="s">
        <v>240</v>
      </c>
    </row>
    <row r="39" spans="2:2" x14ac:dyDescent="0.55000000000000004">
      <c r="B39" s="305" t="s">
        <v>158</v>
      </c>
    </row>
  </sheetData>
  <mergeCells count="2">
    <mergeCell ref="B4:M4"/>
    <mergeCell ref="B6:M6"/>
  </mergeCells>
  <pageMargins left="3.937007874015748E-2" right="3.937007874015748E-2" top="0.35433070866141736" bottom="0.35433070866141736" header="0.31496062992125984" footer="0.31496062992125984"/>
  <pageSetup paperSize="8" scale="85" orientation="landscape"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Q232"/>
  <sheetViews>
    <sheetView showGridLines="0" showRowColHeaders="0" tabSelected="1" zoomScale="66" zoomScaleNormal="66" workbookViewId="0">
      <pane ySplit="4" topLeftCell="A179" activePane="bottomLeft" state="frozen"/>
      <selection pane="bottomLeft" activeCell="C192" sqref="C192"/>
    </sheetView>
  </sheetViews>
  <sheetFormatPr defaultColWidth="28.15625" defaultRowHeight="14.4" x14ac:dyDescent="0.55000000000000004"/>
  <cols>
    <col min="1" max="1" width="1.578125" customWidth="1"/>
    <col min="2" max="2" width="42.83984375" style="63" customWidth="1"/>
    <col min="3" max="3" width="74.68359375" customWidth="1"/>
    <col min="4" max="4" width="41.83984375" style="102" customWidth="1"/>
    <col min="5" max="6" width="28.15625" style="17"/>
    <col min="11" max="11" width="49.68359375" customWidth="1"/>
  </cols>
  <sheetData>
    <row r="1" spans="2:7" ht="26.25" customHeight="1" thickBot="1" x14ac:dyDescent="1.1000000000000001">
      <c r="B1" s="313" t="s">
        <v>178</v>
      </c>
      <c r="C1" s="56" t="s">
        <v>524</v>
      </c>
      <c r="E1"/>
      <c r="F1"/>
    </row>
    <row r="2" spans="2:7" ht="18" customHeight="1" thickTop="1" x14ac:dyDescent="0.85">
      <c r="C2" s="56"/>
      <c r="E2" s="384" t="s">
        <v>180</v>
      </c>
    </row>
    <row r="3" spans="2:7" ht="16.5" customHeight="1" thickBot="1" x14ac:dyDescent="0.9">
      <c r="B3" s="56"/>
      <c r="C3" s="243" t="s">
        <v>213</v>
      </c>
      <c r="D3" s="314"/>
      <c r="E3" s="385"/>
    </row>
    <row r="4" spans="2:7" ht="15" customHeight="1" thickTop="1" x14ac:dyDescent="0.55000000000000004">
      <c r="B4" s="165" t="s">
        <v>125</v>
      </c>
      <c r="C4" s="162"/>
      <c r="D4" s="240"/>
      <c r="E4" s="163"/>
      <c r="F4" s="163"/>
      <c r="G4" s="164"/>
    </row>
    <row r="5" spans="2:7" ht="15" customHeight="1" x14ac:dyDescent="0.55000000000000004">
      <c r="B5"/>
      <c r="D5" s="240"/>
    </row>
    <row r="6" spans="2:7" ht="23.1" x14ac:dyDescent="0.85">
      <c r="B6" s="71" t="s">
        <v>105</v>
      </c>
      <c r="C6" s="61" t="s">
        <v>92</v>
      </c>
      <c r="D6" s="103"/>
      <c r="E6" s="127"/>
    </row>
    <row r="7" spans="2:7" x14ac:dyDescent="0.55000000000000004">
      <c r="B7" s="72"/>
      <c r="E7" s="128"/>
    </row>
    <row r="8" spans="2:7" ht="29.1" thickBot="1" x14ac:dyDescent="0.6">
      <c r="B8" s="234" t="s">
        <v>194</v>
      </c>
      <c r="C8" s="246" t="s">
        <v>54</v>
      </c>
      <c r="D8" s="104">
        <v>1000000</v>
      </c>
      <c r="E8" s="128"/>
    </row>
    <row r="9" spans="2:7" ht="14.7" thickTop="1" x14ac:dyDescent="0.55000000000000004">
      <c r="B9" s="73"/>
      <c r="C9" s="1"/>
      <c r="D9" s="105" t="s">
        <v>55</v>
      </c>
      <c r="E9" s="128"/>
    </row>
    <row r="10" spans="2:7" x14ac:dyDescent="0.55000000000000004">
      <c r="B10" s="73"/>
      <c r="C10" s="1"/>
      <c r="D10" s="161"/>
      <c r="E10" s="128"/>
    </row>
    <row r="11" spans="2:7" x14ac:dyDescent="0.55000000000000004">
      <c r="B11" s="73"/>
      <c r="E11" s="128"/>
    </row>
    <row r="12" spans="2:7" ht="23.1" x14ac:dyDescent="0.55000000000000004">
      <c r="B12" s="71" t="s">
        <v>106</v>
      </c>
      <c r="C12" s="62" t="s">
        <v>98</v>
      </c>
      <c r="D12" s="106"/>
    </row>
    <row r="13" spans="2:7" s="14" customFormat="1" x14ac:dyDescent="0.55000000000000004">
      <c r="B13" s="380" t="s">
        <v>97</v>
      </c>
      <c r="C13" s="304" t="s">
        <v>460</v>
      </c>
      <c r="D13" s="102"/>
      <c r="E13" s="25"/>
      <c r="F13" s="25"/>
    </row>
    <row r="14" spans="2:7" x14ac:dyDescent="0.55000000000000004">
      <c r="B14" s="380"/>
      <c r="C14" s="1" t="s">
        <v>22</v>
      </c>
      <c r="D14" s="107">
        <v>42248</v>
      </c>
    </row>
    <row r="15" spans="2:7" ht="14.7" thickBot="1" x14ac:dyDescent="0.6">
      <c r="B15" s="380"/>
      <c r="C15" s="2" t="s">
        <v>4</v>
      </c>
      <c r="D15" s="108">
        <v>1000000</v>
      </c>
    </row>
    <row r="16" spans="2:7" ht="14.7" thickTop="1" x14ac:dyDescent="0.55000000000000004">
      <c r="B16" s="380"/>
      <c r="C16" s="39"/>
      <c r="D16" s="109"/>
    </row>
    <row r="17" spans="2:6" ht="18.600000000000001" thickBot="1" x14ac:dyDescent="0.75">
      <c r="B17" s="99" t="s">
        <v>101</v>
      </c>
      <c r="C17" s="92" t="s">
        <v>99</v>
      </c>
      <c r="D17" s="110">
        <f>+D8-D15</f>
        <v>0</v>
      </c>
    </row>
    <row r="18" spans="2:6" x14ac:dyDescent="0.55000000000000004">
      <c r="B18" s="99"/>
      <c r="C18" s="89"/>
      <c r="D18" s="111"/>
    </row>
    <row r="19" spans="2:6" x14ac:dyDescent="0.55000000000000004">
      <c r="B19" s="99"/>
      <c r="C19" s="90"/>
      <c r="D19" s="112"/>
    </row>
    <row r="20" spans="2:6" x14ac:dyDescent="0.55000000000000004">
      <c r="B20" s="99"/>
      <c r="C20" s="91"/>
      <c r="D20" s="113"/>
    </row>
    <row r="21" spans="2:6" x14ac:dyDescent="0.55000000000000004">
      <c r="B21" s="157"/>
      <c r="C21" s="158"/>
      <c r="D21" s="159"/>
    </row>
    <row r="22" spans="2:6" x14ac:dyDescent="0.55000000000000004">
      <c r="B22" s="157"/>
      <c r="C22" s="14"/>
      <c r="D22" s="160"/>
    </row>
    <row r="23" spans="2:6" ht="23.1" x14ac:dyDescent="0.55000000000000004">
      <c r="B23" s="71" t="s">
        <v>150</v>
      </c>
      <c r="C23" s="62" t="s">
        <v>196</v>
      </c>
      <c r="D23" s="106"/>
    </row>
    <row r="24" spans="2:6" ht="15" customHeight="1" x14ac:dyDescent="0.55000000000000004">
      <c r="B24" s="380" t="s">
        <v>197</v>
      </c>
      <c r="E24" s="129"/>
    </row>
    <row r="25" spans="2:6" ht="15.6" x14ac:dyDescent="0.6">
      <c r="B25" s="380"/>
      <c r="C25" s="94" t="s">
        <v>212</v>
      </c>
      <c r="D25" s="114"/>
      <c r="E25" s="129"/>
    </row>
    <row r="26" spans="2:6" s="14" customFormat="1" x14ac:dyDescent="0.55000000000000004">
      <c r="B26" s="380"/>
      <c r="C26" s="241" t="s">
        <v>211</v>
      </c>
      <c r="D26" s="242"/>
      <c r="E26" s="129"/>
      <c r="F26" s="25"/>
    </row>
    <row r="27" spans="2:6" x14ac:dyDescent="0.55000000000000004">
      <c r="B27" s="380"/>
      <c r="C27" s="241" t="s">
        <v>57</v>
      </c>
      <c r="D27" s="242">
        <v>10000</v>
      </c>
      <c r="E27" s="129"/>
    </row>
    <row r="28" spans="2:6" x14ac:dyDescent="0.55000000000000004">
      <c r="B28" s="380"/>
      <c r="C28" s="241" t="s">
        <v>58</v>
      </c>
      <c r="D28" s="242">
        <v>200000</v>
      </c>
      <c r="E28" s="170"/>
    </row>
    <row r="29" spans="2:6" x14ac:dyDescent="0.55000000000000004">
      <c r="B29" s="380"/>
      <c r="C29" s="241" t="s">
        <v>59</v>
      </c>
      <c r="D29" s="242"/>
      <c r="E29" s="129"/>
    </row>
    <row r="30" spans="2:6" x14ac:dyDescent="0.55000000000000004">
      <c r="B30" s="380"/>
      <c r="C30" s="241" t="s">
        <v>1</v>
      </c>
      <c r="D30" s="242"/>
      <c r="E30" s="129"/>
    </row>
    <row r="31" spans="2:6" x14ac:dyDescent="0.55000000000000004">
      <c r="B31" s="380"/>
      <c r="C31" s="241" t="s">
        <v>6</v>
      </c>
      <c r="D31" s="242"/>
      <c r="E31" s="129"/>
    </row>
    <row r="32" spans="2:6" x14ac:dyDescent="0.55000000000000004">
      <c r="B32" s="380"/>
      <c r="C32" s="241" t="s">
        <v>60</v>
      </c>
      <c r="D32" s="242"/>
      <c r="E32" s="129"/>
    </row>
    <row r="33" spans="2:6" x14ac:dyDescent="0.55000000000000004">
      <c r="B33" s="380"/>
      <c r="C33" s="96"/>
      <c r="D33" s="115"/>
      <c r="E33" s="129"/>
    </row>
    <row r="34" spans="2:6" x14ac:dyDescent="0.55000000000000004">
      <c r="B34" s="380"/>
      <c r="C34" s="97" t="s">
        <v>3</v>
      </c>
      <c r="D34" s="115"/>
      <c r="E34" s="129"/>
    </row>
    <row r="35" spans="2:6" x14ac:dyDescent="0.55000000000000004">
      <c r="B35" s="380"/>
      <c r="C35" s="95"/>
      <c r="D35" s="115"/>
      <c r="E35" s="129"/>
    </row>
    <row r="36" spans="2:6" ht="14.7" thickBot="1" x14ac:dyDescent="0.6">
      <c r="B36" s="380"/>
      <c r="C36" s="3" t="s">
        <v>2</v>
      </c>
      <c r="D36" s="104">
        <f>SUM(D26:D35)</f>
        <v>210000</v>
      </c>
      <c r="E36" s="129"/>
    </row>
    <row r="37" spans="2:6" ht="14.7" thickTop="1" x14ac:dyDescent="0.55000000000000004">
      <c r="B37" s="380"/>
    </row>
    <row r="38" spans="2:6" ht="15.6" x14ac:dyDescent="0.6">
      <c r="B38" s="380"/>
      <c r="C38" s="94" t="s">
        <v>56</v>
      </c>
    </row>
    <row r="39" spans="2:6" x14ac:dyDescent="0.55000000000000004">
      <c r="B39" s="380"/>
      <c r="C39" s="241" t="s">
        <v>89</v>
      </c>
      <c r="D39" s="242">
        <v>1000000</v>
      </c>
    </row>
    <row r="40" spans="2:6" x14ac:dyDescent="0.55000000000000004">
      <c r="B40" s="380"/>
      <c r="C40" s="244" t="s">
        <v>185</v>
      </c>
      <c r="D40" s="245">
        <v>500</v>
      </c>
    </row>
    <row r="41" spans="2:6" x14ac:dyDescent="0.55000000000000004">
      <c r="B41" s="380"/>
      <c r="C41" s="97" t="s">
        <v>3</v>
      </c>
      <c r="D41" s="115"/>
    </row>
    <row r="42" spans="2:6" x14ac:dyDescent="0.55000000000000004">
      <c r="B42" s="380"/>
      <c r="C42" s="95"/>
      <c r="D42" s="115"/>
    </row>
    <row r="43" spans="2:6" ht="14.7" thickBot="1" x14ac:dyDescent="0.6">
      <c r="B43" s="380"/>
      <c r="C43" s="3" t="s">
        <v>5</v>
      </c>
      <c r="D43" s="104">
        <f>SUM(D39:D42)</f>
        <v>1000500</v>
      </c>
    </row>
    <row r="44" spans="2:6" s="14" customFormat="1" ht="14.7" thickTop="1" x14ac:dyDescent="0.55000000000000004">
      <c r="B44" s="380"/>
      <c r="C44" s="88"/>
      <c r="D44" s="109"/>
      <c r="E44" s="25"/>
      <c r="F44" s="25"/>
    </row>
    <row r="45" spans="2:6" ht="23.1" x14ac:dyDescent="0.85">
      <c r="B45" s="71" t="s">
        <v>107</v>
      </c>
      <c r="C45" s="61" t="s">
        <v>198</v>
      </c>
      <c r="D45" s="103"/>
    </row>
    <row r="46" spans="2:6" ht="57.9" thickBot="1" x14ac:dyDescent="0.6">
      <c r="B46" s="87" t="s">
        <v>205</v>
      </c>
      <c r="C46" s="101" t="s">
        <v>100</v>
      </c>
      <c r="D46" s="116">
        <f>+(D15-D36)+D43</f>
        <v>1790500</v>
      </c>
    </row>
    <row r="47" spans="2:6" s="14" customFormat="1" ht="14.7" thickTop="1" x14ac:dyDescent="0.55000000000000004">
      <c r="B47" s="64"/>
      <c r="C47" s="88"/>
      <c r="D47" s="109"/>
      <c r="E47" s="25"/>
      <c r="F47" s="25"/>
    </row>
    <row r="48" spans="2:6" ht="18.3" x14ac:dyDescent="0.7">
      <c r="B48" s="99" t="s">
        <v>102</v>
      </c>
      <c r="C48" s="93" t="s">
        <v>103</v>
      </c>
      <c r="D48" s="117"/>
      <c r="E48" s="130"/>
      <c r="F48" s="138"/>
    </row>
    <row r="49" spans="2:8" ht="18.600000000000001" thickBot="1" x14ac:dyDescent="0.75">
      <c r="B49" s="100"/>
      <c r="C49" s="92" t="s">
        <v>190</v>
      </c>
      <c r="D49" s="110">
        <f>+D15-(D46+D36-D43)</f>
        <v>0</v>
      </c>
      <c r="E49" s="98"/>
    </row>
    <row r="50" spans="2:8" x14ac:dyDescent="0.55000000000000004">
      <c r="B50" s="100"/>
      <c r="C50" s="89"/>
      <c r="D50" s="111"/>
    </row>
    <row r="51" spans="2:8" x14ac:dyDescent="0.55000000000000004">
      <c r="B51" s="100"/>
      <c r="C51" s="90"/>
      <c r="D51" s="112"/>
    </row>
    <row r="52" spans="2:8" x14ac:dyDescent="0.55000000000000004">
      <c r="B52" s="100"/>
      <c r="C52" s="91"/>
      <c r="D52" s="113"/>
    </row>
    <row r="53" spans="2:8" x14ac:dyDescent="0.55000000000000004">
      <c r="B53" s="73"/>
      <c r="C53" s="14"/>
      <c r="D53" s="118"/>
    </row>
    <row r="54" spans="2:8" x14ac:dyDescent="0.55000000000000004">
      <c r="B54" s="73"/>
    </row>
    <row r="55" spans="2:8" ht="23.1" x14ac:dyDescent="0.85">
      <c r="B55" s="75" t="s">
        <v>108</v>
      </c>
      <c r="C55" s="61" t="s">
        <v>93</v>
      </c>
      <c r="D55" s="103"/>
    </row>
    <row r="56" spans="2:8" s="25" customFormat="1" ht="30" customHeight="1" x14ac:dyDescent="0.55000000000000004">
      <c r="B56" s="380" t="s">
        <v>206</v>
      </c>
      <c r="C56" s="76" t="s">
        <v>62</v>
      </c>
      <c r="D56" s="252" t="s">
        <v>243</v>
      </c>
      <c r="E56" s="253" t="s">
        <v>20</v>
      </c>
      <c r="F56" s="254" t="s">
        <v>10</v>
      </c>
      <c r="G56" s="17"/>
      <c r="H56" s="98"/>
    </row>
    <row r="57" spans="2:8" x14ac:dyDescent="0.55000000000000004">
      <c r="B57" s="380"/>
      <c r="C57" s="247" t="s">
        <v>7</v>
      </c>
      <c r="D57" s="248"/>
      <c r="E57" s="249"/>
      <c r="F57" s="139">
        <f t="shared" ref="F57:F62" si="0">E57-D57</f>
        <v>0</v>
      </c>
      <c r="H57" s="171"/>
    </row>
    <row r="58" spans="2:8" x14ac:dyDescent="0.55000000000000004">
      <c r="B58" s="380"/>
      <c r="C58" s="247" t="s">
        <v>8</v>
      </c>
      <c r="D58" s="248">
        <v>100</v>
      </c>
      <c r="E58" s="249">
        <v>100</v>
      </c>
      <c r="F58" s="139">
        <f t="shared" si="0"/>
        <v>0</v>
      </c>
    </row>
    <row r="59" spans="2:8" x14ac:dyDescent="0.55000000000000004">
      <c r="B59" s="380"/>
      <c r="C59" s="247" t="s">
        <v>9</v>
      </c>
      <c r="D59" s="248">
        <v>1000</v>
      </c>
      <c r="E59" s="249">
        <v>1000</v>
      </c>
      <c r="F59" s="139">
        <f t="shared" si="0"/>
        <v>0</v>
      </c>
    </row>
    <row r="60" spans="2:8" x14ac:dyDescent="0.55000000000000004">
      <c r="B60" s="380"/>
      <c r="C60" s="4"/>
      <c r="D60" s="119"/>
      <c r="E60" s="24"/>
      <c r="F60" s="139">
        <f t="shared" si="0"/>
        <v>0</v>
      </c>
    </row>
    <row r="61" spans="2:8" x14ac:dyDescent="0.55000000000000004">
      <c r="B61" s="380"/>
      <c r="C61" s="7" t="s">
        <v>3</v>
      </c>
      <c r="D61" s="119"/>
      <c r="E61" s="24"/>
      <c r="F61" s="139">
        <f t="shared" si="0"/>
        <v>0</v>
      </c>
    </row>
    <row r="62" spans="2:8" x14ac:dyDescent="0.55000000000000004">
      <c r="B62" s="380"/>
      <c r="D62" s="120"/>
      <c r="E62" s="131"/>
      <c r="F62" s="139">
        <f t="shared" si="0"/>
        <v>0</v>
      </c>
    </row>
    <row r="63" spans="2:8" ht="14.7" thickBot="1" x14ac:dyDescent="0.6">
      <c r="B63" s="380"/>
      <c r="C63" s="8" t="s">
        <v>12</v>
      </c>
      <c r="D63" s="121">
        <f>SUM(D57:D62)</f>
        <v>1100</v>
      </c>
      <c r="E63" s="132">
        <f>SUM(E57:E62)</f>
        <v>1100</v>
      </c>
      <c r="F63" s="132">
        <f>SUM(F57:F62)</f>
        <v>0</v>
      </c>
    </row>
    <row r="64" spans="2:8" ht="14.7" thickTop="1" x14ac:dyDescent="0.55000000000000004">
      <c r="B64" s="380"/>
    </row>
    <row r="65" spans="2:11" x14ac:dyDescent="0.55000000000000004">
      <c r="B65" s="380"/>
    </row>
    <row r="66" spans="2:11" s="77" customFormat="1" ht="28.8" x14ac:dyDescent="0.55000000000000004">
      <c r="B66" s="380"/>
      <c r="C66" s="76" t="s">
        <v>63</v>
      </c>
      <c r="D66" s="252" t="s">
        <v>244</v>
      </c>
      <c r="E66" s="253" t="s">
        <v>19</v>
      </c>
      <c r="F66" s="254" t="s">
        <v>10</v>
      </c>
      <c r="G66" s="260" t="s">
        <v>90</v>
      </c>
      <c r="H66" s="253" t="s">
        <v>21</v>
      </c>
    </row>
    <row r="67" spans="2:11" x14ac:dyDescent="0.55000000000000004">
      <c r="B67" s="380"/>
      <c r="C67" s="247" t="s">
        <v>14</v>
      </c>
      <c r="D67" s="248">
        <v>5900</v>
      </c>
      <c r="E67" s="249">
        <v>5900</v>
      </c>
      <c r="F67" s="249">
        <f t="shared" ref="F67:F73" si="1">E67-D67</f>
        <v>0</v>
      </c>
      <c r="G67" s="250">
        <v>275</v>
      </c>
      <c r="H67" s="250">
        <f t="shared" ref="H67:H73" si="2">G67+E67</f>
        <v>6175</v>
      </c>
    </row>
    <row r="68" spans="2:11" x14ac:dyDescent="0.55000000000000004">
      <c r="B68" s="380"/>
      <c r="C68" s="247" t="s">
        <v>13</v>
      </c>
      <c r="D68" s="248">
        <v>500000</v>
      </c>
      <c r="E68" s="249">
        <v>500000</v>
      </c>
      <c r="F68" s="249">
        <f t="shared" si="1"/>
        <v>0</v>
      </c>
      <c r="G68" s="250">
        <v>275</v>
      </c>
      <c r="H68" s="250">
        <f t="shared" si="2"/>
        <v>500275</v>
      </c>
    </row>
    <row r="69" spans="2:11" x14ac:dyDescent="0.55000000000000004">
      <c r="B69" s="380"/>
      <c r="C69" s="247" t="s">
        <v>15</v>
      </c>
      <c r="D69" s="248">
        <v>300000</v>
      </c>
      <c r="E69" s="249">
        <v>300000</v>
      </c>
      <c r="F69" s="249">
        <f t="shared" si="1"/>
        <v>0</v>
      </c>
      <c r="G69" s="250">
        <v>275</v>
      </c>
      <c r="H69" s="250">
        <f t="shared" si="2"/>
        <v>300275</v>
      </c>
    </row>
    <row r="70" spans="2:11" x14ac:dyDescent="0.55000000000000004">
      <c r="B70" s="380"/>
      <c r="C70" s="247" t="s">
        <v>16</v>
      </c>
      <c r="D70" s="248">
        <v>978000</v>
      </c>
      <c r="E70" s="249">
        <v>978000</v>
      </c>
      <c r="F70" s="249">
        <f t="shared" si="1"/>
        <v>0</v>
      </c>
      <c r="G70" s="250">
        <v>275</v>
      </c>
      <c r="H70" s="250">
        <f t="shared" si="2"/>
        <v>978275</v>
      </c>
    </row>
    <row r="71" spans="2:11" x14ac:dyDescent="0.55000000000000004">
      <c r="B71" s="380"/>
      <c r="C71" s="4"/>
      <c r="D71" s="119"/>
      <c r="E71" s="24"/>
      <c r="F71" s="139">
        <f t="shared" si="1"/>
        <v>0</v>
      </c>
      <c r="G71" s="9"/>
      <c r="H71" s="10">
        <f t="shared" si="2"/>
        <v>0</v>
      </c>
    </row>
    <row r="72" spans="2:11" x14ac:dyDescent="0.55000000000000004">
      <c r="B72" s="380"/>
      <c r="C72" s="7" t="s">
        <v>3</v>
      </c>
      <c r="D72" s="119"/>
      <c r="E72" s="24"/>
      <c r="F72" s="139">
        <f t="shared" si="1"/>
        <v>0</v>
      </c>
      <c r="G72" s="9"/>
      <c r="H72" s="10">
        <f t="shared" si="2"/>
        <v>0</v>
      </c>
    </row>
    <row r="73" spans="2:11" x14ac:dyDescent="0.55000000000000004">
      <c r="B73" s="380"/>
      <c r="D73" s="120"/>
      <c r="E73" s="131"/>
      <c r="F73" s="139">
        <f t="shared" si="1"/>
        <v>0</v>
      </c>
      <c r="G73" s="9"/>
      <c r="H73" s="10">
        <f t="shared" si="2"/>
        <v>0</v>
      </c>
    </row>
    <row r="74" spans="2:11" ht="14.7" thickBot="1" x14ac:dyDescent="0.6">
      <c r="B74" s="380"/>
      <c r="C74" s="8" t="s">
        <v>17</v>
      </c>
      <c r="D74" s="121">
        <f>SUM(D67:D73)</f>
        <v>1783900</v>
      </c>
      <c r="E74" s="132">
        <f>SUM(E67:E73)</f>
        <v>1783900</v>
      </c>
      <c r="F74" s="132">
        <f>SUM(F67:F73)</f>
        <v>0</v>
      </c>
      <c r="G74" s="11">
        <f>SUM(G67:G73)</f>
        <v>1100</v>
      </c>
      <c r="H74" s="11">
        <f>SUM(H67:H73)</f>
        <v>1785000</v>
      </c>
    </row>
    <row r="75" spans="2:11" ht="14.7" thickTop="1" x14ac:dyDescent="0.55000000000000004">
      <c r="B75" s="380"/>
    </row>
    <row r="76" spans="2:11" s="77" customFormat="1" ht="28.8" x14ac:dyDescent="0.55000000000000004">
      <c r="B76" s="380"/>
      <c r="D76" s="252" t="s">
        <v>245</v>
      </c>
      <c r="E76" s="253" t="s">
        <v>11</v>
      </c>
      <c r="F76" s="254" t="s">
        <v>10</v>
      </c>
      <c r="G76" s="260" t="s">
        <v>20</v>
      </c>
      <c r="H76" s="254" t="s">
        <v>10</v>
      </c>
      <c r="I76" s="253" t="s">
        <v>21</v>
      </c>
      <c r="J76" s="317" t="s">
        <v>533</v>
      </c>
      <c r="K76" s="317" t="s">
        <v>534</v>
      </c>
    </row>
    <row r="77" spans="2:11" ht="14.7" thickBot="1" x14ac:dyDescent="0.6">
      <c r="B77" s="380"/>
      <c r="C77" s="8" t="s">
        <v>18</v>
      </c>
      <c r="D77" s="121">
        <f>D63+D74</f>
        <v>1785000</v>
      </c>
      <c r="E77" s="132">
        <f>E63+E74</f>
        <v>1785000</v>
      </c>
      <c r="F77" s="132">
        <f>E77-D77</f>
        <v>0</v>
      </c>
      <c r="G77" s="11">
        <f>G74</f>
        <v>1100</v>
      </c>
      <c r="H77" s="11">
        <f>G74-E63</f>
        <v>0</v>
      </c>
      <c r="I77" s="11">
        <f>H74</f>
        <v>1785000</v>
      </c>
      <c r="J77" s="318">
        <f>+I77-D46</f>
        <v>-5500</v>
      </c>
      <c r="K77" s="319"/>
    </row>
    <row r="78" spans="2:11" s="14" customFormat="1" ht="14.7" thickTop="1" x14ac:dyDescent="0.55000000000000004">
      <c r="B78" s="64"/>
      <c r="C78" s="143"/>
      <c r="D78" s="144"/>
      <c r="E78" s="145"/>
      <c r="F78" s="145"/>
      <c r="G78" s="146"/>
      <c r="H78" s="146"/>
      <c r="I78" s="146"/>
    </row>
    <row r="79" spans="2:11" s="14" customFormat="1" x14ac:dyDescent="0.55000000000000004">
      <c r="B79" s="64"/>
      <c r="C79" s="143"/>
      <c r="D79" s="144"/>
      <c r="E79" s="145"/>
      <c r="F79" s="145"/>
      <c r="G79" s="146"/>
      <c r="H79" s="146"/>
      <c r="I79" s="146"/>
    </row>
    <row r="80" spans="2:11" x14ac:dyDescent="0.55000000000000004">
      <c r="B80" s="381" t="s">
        <v>113</v>
      </c>
      <c r="C80" s="12" t="s">
        <v>114</v>
      </c>
      <c r="D80" s="122"/>
      <c r="E80" s="133"/>
      <c r="F80" s="133"/>
      <c r="G80" s="26"/>
    </row>
    <row r="81" spans="2:8" x14ac:dyDescent="0.55000000000000004">
      <c r="B81" s="381"/>
      <c r="C81" s="13" t="s">
        <v>36</v>
      </c>
      <c r="D81" s="123"/>
      <c r="E81" s="134"/>
      <c r="F81" s="134"/>
      <c r="G81" s="26"/>
    </row>
    <row r="82" spans="2:8" s="77" customFormat="1" ht="28.8" x14ac:dyDescent="0.55000000000000004">
      <c r="B82" s="381"/>
      <c r="C82" s="251" t="s">
        <v>37</v>
      </c>
      <c r="D82" s="252" t="s">
        <v>244</v>
      </c>
      <c r="E82" s="253" t="s">
        <v>19</v>
      </c>
      <c r="F82" s="254" t="s">
        <v>83</v>
      </c>
      <c r="G82" s="78"/>
    </row>
    <row r="83" spans="2:8" x14ac:dyDescent="0.55000000000000004">
      <c r="B83" s="381"/>
      <c r="C83" s="255"/>
      <c r="D83" s="256"/>
      <c r="E83" s="257"/>
      <c r="F83" s="258"/>
      <c r="G83" s="26"/>
    </row>
    <row r="84" spans="2:8" x14ac:dyDescent="0.55000000000000004">
      <c r="B84" s="381"/>
      <c r="C84" s="259" t="s">
        <v>50</v>
      </c>
      <c r="D84" s="256">
        <v>0</v>
      </c>
      <c r="E84" s="257">
        <v>0</v>
      </c>
      <c r="F84" s="258">
        <v>0</v>
      </c>
      <c r="G84" s="26"/>
    </row>
    <row r="85" spans="2:8" x14ac:dyDescent="0.55000000000000004">
      <c r="B85" s="381"/>
      <c r="C85" s="259" t="s">
        <v>51</v>
      </c>
      <c r="D85" s="256">
        <v>0</v>
      </c>
      <c r="E85" s="257">
        <v>0</v>
      </c>
      <c r="F85" s="258">
        <v>0</v>
      </c>
      <c r="G85" s="26"/>
    </row>
    <row r="86" spans="2:8" x14ac:dyDescent="0.55000000000000004">
      <c r="B86" s="381"/>
      <c r="C86" s="259" t="s">
        <v>52</v>
      </c>
      <c r="D86" s="256">
        <v>0</v>
      </c>
      <c r="E86" s="257">
        <v>0</v>
      </c>
      <c r="F86" s="258">
        <v>0</v>
      </c>
      <c r="G86" s="26"/>
    </row>
    <row r="87" spans="2:8" x14ac:dyDescent="0.55000000000000004">
      <c r="B87" s="381"/>
      <c r="C87" s="259" t="s">
        <v>32</v>
      </c>
      <c r="D87" s="256">
        <v>0</v>
      </c>
      <c r="E87" s="257">
        <v>0</v>
      </c>
      <c r="F87" s="258">
        <v>0</v>
      </c>
      <c r="G87" s="26"/>
    </row>
    <row r="88" spans="2:8" x14ac:dyDescent="0.55000000000000004">
      <c r="B88" s="381"/>
      <c r="C88" s="259" t="s">
        <v>33</v>
      </c>
      <c r="D88" s="256">
        <v>0</v>
      </c>
      <c r="E88" s="257">
        <v>0</v>
      </c>
      <c r="F88" s="258">
        <v>0</v>
      </c>
      <c r="G88" s="26"/>
    </row>
    <row r="89" spans="2:8" s="14" customFormat="1" x14ac:dyDescent="0.55000000000000004">
      <c r="B89" s="381"/>
      <c r="C89" s="259" t="s">
        <v>34</v>
      </c>
      <c r="D89" s="256">
        <v>0</v>
      </c>
      <c r="E89" s="257">
        <v>0</v>
      </c>
      <c r="F89" s="258">
        <v>0</v>
      </c>
      <c r="G89" s="26"/>
      <c r="H89"/>
    </row>
    <row r="90" spans="2:8" x14ac:dyDescent="0.55000000000000004">
      <c r="B90" s="381"/>
      <c r="C90" s="259" t="s">
        <v>35</v>
      </c>
      <c r="D90" s="256">
        <v>0</v>
      </c>
      <c r="E90" s="257">
        <v>0</v>
      </c>
      <c r="F90" s="258">
        <v>0</v>
      </c>
      <c r="G90" s="26"/>
    </row>
    <row r="91" spans="2:8" x14ac:dyDescent="0.55000000000000004">
      <c r="B91" s="381"/>
      <c r="C91" s="259" t="s">
        <v>53</v>
      </c>
      <c r="D91" s="256">
        <v>0</v>
      </c>
      <c r="E91" s="257">
        <v>0</v>
      </c>
      <c r="F91" s="258">
        <v>0</v>
      </c>
      <c r="G91" s="26"/>
    </row>
    <row r="92" spans="2:8" x14ac:dyDescent="0.55000000000000004">
      <c r="B92" s="381"/>
      <c r="C92" s="26"/>
      <c r="D92" s="124"/>
      <c r="E92" s="135"/>
      <c r="F92" s="135"/>
      <c r="G92" s="26"/>
    </row>
    <row r="93" spans="2:8" x14ac:dyDescent="0.55000000000000004">
      <c r="B93" s="73"/>
    </row>
    <row r="94" spans="2:8" x14ac:dyDescent="0.55000000000000004">
      <c r="B94" s="72"/>
    </row>
    <row r="95" spans="2:8" ht="23.1" x14ac:dyDescent="0.85">
      <c r="B95" s="75" t="s">
        <v>109</v>
      </c>
      <c r="C95" s="61" t="s">
        <v>94</v>
      </c>
    </row>
    <row r="96" spans="2:8" ht="15" customHeight="1" x14ac:dyDescent="0.55000000000000004">
      <c r="B96" s="380" t="s">
        <v>207</v>
      </c>
    </row>
    <row r="97" spans="2:9" x14ac:dyDescent="0.55000000000000004">
      <c r="B97" s="380"/>
      <c r="D97" s="252" t="s">
        <v>24</v>
      </c>
      <c r="E97" s="253" t="s">
        <v>25</v>
      </c>
      <c r="F97" s="254" t="s">
        <v>27</v>
      </c>
    </row>
    <row r="98" spans="2:9" ht="30.75" customHeight="1" thickBot="1" x14ac:dyDescent="0.6">
      <c r="B98" s="380"/>
      <c r="C98" s="8" t="s">
        <v>26</v>
      </c>
      <c r="D98" s="121">
        <f>E63</f>
        <v>1100</v>
      </c>
      <c r="E98" s="136">
        <f>E74</f>
        <v>1783900</v>
      </c>
      <c r="F98" s="136">
        <f>D98+E98</f>
        <v>1785000</v>
      </c>
    </row>
    <row r="99" spans="2:9" ht="14.7" thickTop="1" x14ac:dyDescent="0.55000000000000004">
      <c r="B99" s="74"/>
    </row>
    <row r="100" spans="2:9" x14ac:dyDescent="0.55000000000000004">
      <c r="B100" s="73"/>
    </row>
    <row r="101" spans="2:9" ht="23.1" x14ac:dyDescent="0.85">
      <c r="B101" s="75" t="s">
        <v>110</v>
      </c>
      <c r="C101" s="80" t="s">
        <v>95</v>
      </c>
      <c r="D101" s="80"/>
      <c r="E101" s="80"/>
      <c r="F101" s="80"/>
      <c r="G101" s="172"/>
    </row>
    <row r="102" spans="2:9" x14ac:dyDescent="0.55000000000000004">
      <c r="B102" s="380" t="s">
        <v>115</v>
      </c>
      <c r="G102" s="172"/>
    </row>
    <row r="103" spans="2:9" s="14" customFormat="1" x14ac:dyDescent="0.55000000000000004">
      <c r="B103" s="380"/>
      <c r="C103" s="5" t="s">
        <v>84</v>
      </c>
      <c r="D103" s="252" t="s">
        <v>24</v>
      </c>
      <c r="E103" s="253" t="s">
        <v>25</v>
      </c>
      <c r="F103" s="254" t="s">
        <v>27</v>
      </c>
      <c r="G103"/>
      <c r="H103"/>
      <c r="I103"/>
    </row>
    <row r="104" spans="2:9" x14ac:dyDescent="0.55000000000000004">
      <c r="B104" s="380"/>
      <c r="C104" s="247" t="s">
        <v>246</v>
      </c>
      <c r="D104" s="248">
        <v>500</v>
      </c>
      <c r="E104" s="249">
        <v>300000</v>
      </c>
      <c r="F104" s="249">
        <f t="shared" ref="F104" si="3">D104+E104</f>
        <v>300500</v>
      </c>
    </row>
    <row r="105" spans="2:9" x14ac:dyDescent="0.55000000000000004">
      <c r="B105" s="380"/>
      <c r="C105" s="6"/>
      <c r="D105" s="119"/>
      <c r="E105" s="24"/>
      <c r="F105" s="139"/>
    </row>
    <row r="106" spans="2:9" x14ac:dyDescent="0.55000000000000004">
      <c r="B106" s="380"/>
      <c r="C106" s="6" t="s">
        <v>49</v>
      </c>
      <c r="D106" s="119"/>
      <c r="E106" s="24"/>
      <c r="F106" s="139">
        <f t="shared" ref="F106:F109" si="4">D106+E106</f>
        <v>0</v>
      </c>
    </row>
    <row r="107" spans="2:9" x14ac:dyDescent="0.55000000000000004">
      <c r="B107" s="380"/>
      <c r="D107" s="119"/>
      <c r="E107" s="24"/>
      <c r="F107" s="139">
        <f t="shared" si="4"/>
        <v>0</v>
      </c>
    </row>
    <row r="108" spans="2:9" x14ac:dyDescent="0.55000000000000004">
      <c r="B108" s="380"/>
      <c r="C108" s="7" t="s">
        <v>3</v>
      </c>
      <c r="D108" s="119"/>
      <c r="E108" s="24"/>
      <c r="F108" s="139">
        <f t="shared" si="4"/>
        <v>0</v>
      </c>
    </row>
    <row r="109" spans="2:9" x14ac:dyDescent="0.55000000000000004">
      <c r="B109" s="380"/>
      <c r="D109" s="119"/>
      <c r="E109" s="24"/>
      <c r="F109" s="139">
        <f t="shared" si="4"/>
        <v>0</v>
      </c>
    </row>
    <row r="110" spans="2:9" ht="14.7" thickBot="1" x14ac:dyDescent="0.6">
      <c r="B110" s="380"/>
      <c r="C110" s="8" t="s">
        <v>28</v>
      </c>
      <c r="D110" s="121">
        <f>SUM(D104:D109)</f>
        <v>500</v>
      </c>
      <c r="E110" s="136">
        <f>SUM(E104:E109)</f>
        <v>300000</v>
      </c>
      <c r="F110" s="136">
        <f>SUM(F104:F109)</f>
        <v>300500</v>
      </c>
    </row>
    <row r="111" spans="2:9" ht="14.7" thickTop="1" x14ac:dyDescent="0.55000000000000004">
      <c r="B111" s="380"/>
    </row>
    <row r="112" spans="2:9" x14ac:dyDescent="0.55000000000000004">
      <c r="B112" s="380"/>
    </row>
    <row r="113" spans="2:9" s="77" customFormat="1" ht="74.25" customHeight="1" x14ac:dyDescent="0.55000000000000004">
      <c r="B113" s="380"/>
      <c r="C113" s="76" t="s">
        <v>85</v>
      </c>
      <c r="D113" s="252" t="s">
        <v>202</v>
      </c>
      <c r="E113" s="261" t="s">
        <v>201</v>
      </c>
      <c r="F113" s="254" t="s">
        <v>200</v>
      </c>
      <c r="G113" s="260" t="s">
        <v>199</v>
      </c>
      <c r="H113" s="79" t="s">
        <v>27</v>
      </c>
    </row>
    <row r="114" spans="2:9" x14ac:dyDescent="0.55000000000000004">
      <c r="B114" s="380"/>
      <c r="C114" s="247" t="s">
        <v>104</v>
      </c>
      <c r="D114" s="248"/>
      <c r="E114" s="249"/>
      <c r="F114" s="249"/>
      <c r="G114" s="249"/>
      <c r="H114" s="15">
        <f>SUM(D114:G114)</f>
        <v>0</v>
      </c>
    </row>
    <row r="115" spans="2:9" x14ac:dyDescent="0.55000000000000004">
      <c r="B115" s="380"/>
      <c r="C115" s="247" t="s">
        <v>29</v>
      </c>
      <c r="D115" s="248"/>
      <c r="E115" s="249">
        <v>20000</v>
      </c>
      <c r="F115" s="249">
        <v>80000</v>
      </c>
      <c r="G115" s="249">
        <v>400000</v>
      </c>
      <c r="H115" s="15">
        <f t="shared" ref="H115:H119" si="5">SUM(D115:G115)</f>
        <v>500000</v>
      </c>
    </row>
    <row r="116" spans="2:9" x14ac:dyDescent="0.55000000000000004">
      <c r="B116" s="380"/>
      <c r="D116" s="119"/>
      <c r="E116" s="24"/>
      <c r="F116" s="139"/>
      <c r="G116" s="22"/>
      <c r="H116" s="15">
        <f t="shared" si="5"/>
        <v>0</v>
      </c>
    </row>
    <row r="117" spans="2:9" x14ac:dyDescent="0.55000000000000004">
      <c r="B117" s="380"/>
      <c r="C117" s="6" t="s">
        <v>49</v>
      </c>
      <c r="D117" s="119"/>
      <c r="E117" s="24"/>
      <c r="F117" s="139"/>
      <c r="G117" s="22"/>
      <c r="H117" s="15">
        <f t="shared" si="5"/>
        <v>0</v>
      </c>
    </row>
    <row r="118" spans="2:9" x14ac:dyDescent="0.55000000000000004">
      <c r="B118" s="380"/>
      <c r="C118" s="7" t="s">
        <v>3</v>
      </c>
      <c r="D118" s="119"/>
      <c r="E118" s="24"/>
      <c r="F118" s="139"/>
      <c r="G118" s="22"/>
      <c r="H118" s="15">
        <f t="shared" si="5"/>
        <v>0</v>
      </c>
    </row>
    <row r="119" spans="2:9" x14ac:dyDescent="0.55000000000000004">
      <c r="B119" s="380"/>
      <c r="D119" s="119"/>
      <c r="E119" s="24"/>
      <c r="F119" s="139"/>
      <c r="G119" s="22"/>
      <c r="H119" s="15">
        <f t="shared" si="5"/>
        <v>0</v>
      </c>
    </row>
    <row r="120" spans="2:9" ht="14.7" thickBot="1" x14ac:dyDescent="0.6">
      <c r="B120" s="380"/>
      <c r="C120" s="8" t="s">
        <v>38</v>
      </c>
      <c r="D120" s="125">
        <f>SUM(D114:D119)</f>
        <v>0</v>
      </c>
      <c r="E120" s="125">
        <f t="shared" ref="E120:G120" si="6">SUM(E114:E119)</f>
        <v>20000</v>
      </c>
      <c r="F120" s="125">
        <f t="shared" si="6"/>
        <v>80000</v>
      </c>
      <c r="G120" s="125">
        <f t="shared" si="6"/>
        <v>400000</v>
      </c>
      <c r="H120" s="16">
        <f>SUM(H114:H119)</f>
        <v>500000</v>
      </c>
    </row>
    <row r="121" spans="2:9" ht="14.7" thickTop="1" x14ac:dyDescent="0.55000000000000004">
      <c r="B121" s="73"/>
    </row>
    <row r="122" spans="2:9" x14ac:dyDescent="0.55000000000000004">
      <c r="B122" s="73"/>
    </row>
    <row r="123" spans="2:9" ht="23.1" x14ac:dyDescent="0.85">
      <c r="B123" s="75" t="s">
        <v>111</v>
      </c>
      <c r="C123" s="61" t="s">
        <v>96</v>
      </c>
    </row>
    <row r="124" spans="2:9" x14ac:dyDescent="0.55000000000000004">
      <c r="B124" s="380" t="s">
        <v>116</v>
      </c>
    </row>
    <row r="125" spans="2:9" x14ac:dyDescent="0.55000000000000004">
      <c r="B125" s="380"/>
      <c r="C125" s="6" t="s">
        <v>124</v>
      </c>
      <c r="D125" s="102">
        <f>F98</f>
        <v>1785000</v>
      </c>
    </row>
    <row r="126" spans="2:9" x14ac:dyDescent="0.55000000000000004">
      <c r="B126" s="380"/>
      <c r="C126" s="6" t="s">
        <v>122</v>
      </c>
      <c r="D126" s="102">
        <f>F110</f>
        <v>300500</v>
      </c>
    </row>
    <row r="127" spans="2:9" x14ac:dyDescent="0.55000000000000004">
      <c r="B127" s="380"/>
      <c r="C127" s="6" t="s">
        <v>123</v>
      </c>
      <c r="D127" s="102">
        <f>H120</f>
        <v>500000</v>
      </c>
    </row>
    <row r="128" spans="2:9" ht="14.7" thickBot="1" x14ac:dyDescent="0.6">
      <c r="B128" s="380"/>
      <c r="C128" s="8" t="s">
        <v>39</v>
      </c>
      <c r="D128" s="126">
        <f>(D125-D126)+D127</f>
        <v>1984500</v>
      </c>
      <c r="E128" s="142" t="s">
        <v>88</v>
      </c>
      <c r="I128" s="96"/>
    </row>
    <row r="129" spans="2:43" ht="14.7" thickTop="1" x14ac:dyDescent="0.55000000000000004">
      <c r="B129" s="73"/>
    </row>
    <row r="130" spans="2:43" x14ac:dyDescent="0.55000000000000004">
      <c r="B130" s="73"/>
    </row>
    <row r="131" spans="2:43" ht="23.1" x14ac:dyDescent="0.85">
      <c r="B131" s="75" t="s">
        <v>112</v>
      </c>
      <c r="C131" s="61" t="s">
        <v>228</v>
      </c>
    </row>
    <row r="132" spans="2:43" x14ac:dyDescent="0.55000000000000004">
      <c r="B132" s="380" t="s">
        <v>208</v>
      </c>
      <c r="C132" s="38"/>
      <c r="D132" s="386" t="s">
        <v>247</v>
      </c>
      <c r="E132" s="386"/>
      <c r="F132" s="386"/>
      <c r="G132" s="386"/>
      <c r="H132" s="386"/>
    </row>
    <row r="133" spans="2:43" x14ac:dyDescent="0.55000000000000004">
      <c r="B133" s="380"/>
      <c r="C133" s="40"/>
      <c r="D133" s="82" t="s">
        <v>118</v>
      </c>
      <c r="E133" s="58"/>
      <c r="F133" s="59"/>
      <c r="G133" s="181"/>
      <c r="H133" s="156"/>
      <c r="I133" s="182"/>
      <c r="J133" s="156" t="s">
        <v>80</v>
      </c>
      <c r="K133" s="156"/>
      <c r="L133" s="156"/>
      <c r="M133" s="156"/>
      <c r="N133" s="182"/>
      <c r="O133" s="156" t="s">
        <v>80</v>
      </c>
      <c r="P133" s="156"/>
      <c r="Q133" s="156"/>
      <c r="R133" s="156"/>
      <c r="S133" s="182"/>
      <c r="T133" s="156" t="s">
        <v>80</v>
      </c>
      <c r="U133" s="156"/>
      <c r="V133" s="156"/>
      <c r="W133" s="156"/>
      <c r="X133" s="182" t="s">
        <v>78</v>
      </c>
      <c r="Y133" s="156" t="s">
        <v>80</v>
      </c>
      <c r="Z133" s="156"/>
      <c r="AA133" s="156"/>
      <c r="AB133" s="156"/>
      <c r="AC133" s="182" t="s">
        <v>78</v>
      </c>
      <c r="AD133" s="156" t="s">
        <v>80</v>
      </c>
      <c r="AE133" s="156"/>
      <c r="AF133" s="156"/>
      <c r="AG133" s="156"/>
      <c r="AH133" s="182" t="s">
        <v>78</v>
      </c>
      <c r="AI133" s="156" t="s">
        <v>80</v>
      </c>
      <c r="AJ133" s="156"/>
      <c r="AK133" s="156"/>
      <c r="AL133" s="156"/>
      <c r="AM133" s="182"/>
      <c r="AN133" s="156" t="s">
        <v>80</v>
      </c>
      <c r="AO133" s="156"/>
      <c r="AP133" s="224"/>
      <c r="AQ133" s="224"/>
    </row>
    <row r="134" spans="2:43" ht="18.3" x14ac:dyDescent="0.7">
      <c r="B134" s="380"/>
      <c r="C134" s="60" t="s">
        <v>195</v>
      </c>
      <c r="D134" s="83" t="s">
        <v>64</v>
      </c>
      <c r="E134" s="41" t="s">
        <v>65</v>
      </c>
      <c r="F134" s="41" t="s">
        <v>183</v>
      </c>
      <c r="G134" s="41" t="s">
        <v>184</v>
      </c>
      <c r="H134" s="41" t="s">
        <v>66</v>
      </c>
      <c r="I134" s="36"/>
      <c r="J134" s="41" t="s">
        <v>64</v>
      </c>
      <c r="K134" s="41" t="s">
        <v>65</v>
      </c>
      <c r="L134" s="41" t="s">
        <v>183</v>
      </c>
      <c r="M134" s="41" t="s">
        <v>184</v>
      </c>
      <c r="O134" s="41" t="s">
        <v>64</v>
      </c>
      <c r="P134" s="41" t="s">
        <v>65</v>
      </c>
      <c r="Q134" s="41" t="s">
        <v>183</v>
      </c>
      <c r="R134" s="41" t="s">
        <v>184</v>
      </c>
      <c r="S134" s="42"/>
      <c r="T134" s="41" t="s">
        <v>64</v>
      </c>
      <c r="U134" s="41" t="s">
        <v>65</v>
      </c>
      <c r="V134" s="41" t="s">
        <v>183</v>
      </c>
      <c r="W134" s="41" t="s">
        <v>184</v>
      </c>
      <c r="X134" s="42"/>
      <c r="Y134" s="41" t="s">
        <v>64</v>
      </c>
      <c r="Z134" s="41" t="s">
        <v>65</v>
      </c>
      <c r="AA134" s="41" t="s">
        <v>183</v>
      </c>
      <c r="AB134" s="41" t="s">
        <v>184</v>
      </c>
      <c r="AC134" s="42"/>
      <c r="AD134" s="41" t="s">
        <v>64</v>
      </c>
      <c r="AE134" s="41" t="s">
        <v>65</v>
      </c>
      <c r="AF134" s="41" t="s">
        <v>183</v>
      </c>
      <c r="AG134" s="41" t="s">
        <v>184</v>
      </c>
      <c r="AH134" s="42"/>
      <c r="AI134" s="41" t="s">
        <v>64</v>
      </c>
      <c r="AJ134" s="41" t="s">
        <v>65</v>
      </c>
      <c r="AK134" s="41" t="s">
        <v>183</v>
      </c>
      <c r="AL134" s="41" t="s">
        <v>184</v>
      </c>
      <c r="AM134" s="42"/>
      <c r="AN134" s="41" t="s">
        <v>64</v>
      </c>
      <c r="AO134" s="41" t="s">
        <v>65</v>
      </c>
      <c r="AP134" s="41" t="s">
        <v>183</v>
      </c>
      <c r="AQ134" s="41" t="s">
        <v>184</v>
      </c>
    </row>
    <row r="135" spans="2:43" ht="15.6" x14ac:dyDescent="0.6">
      <c r="B135" s="380"/>
      <c r="C135" s="65" t="s">
        <v>216</v>
      </c>
      <c r="D135" s="51">
        <f t="shared" ref="D135:D160" si="7">SUM(J135,O135,T135,Y135,AD135,AI135,AN135)</f>
        <v>200050</v>
      </c>
      <c r="E135" s="51">
        <f t="shared" ref="E135:E160" si="8">SUM(K135,P135,U135,Z135,AE135,AJ135,AO135)</f>
        <v>100</v>
      </c>
      <c r="F135" s="51">
        <f>SUM(L135,Q135,V135,AA135,AF135,AK135,AP135)</f>
        <v>200500</v>
      </c>
      <c r="G135" s="51">
        <f>SUM(M135,R135,W135,AB135,AG135,AL135,AQ135)</f>
        <v>100000</v>
      </c>
      <c r="H135" s="140"/>
      <c r="I135" s="36"/>
      <c r="J135" s="51">
        <v>100025</v>
      </c>
      <c r="K135" s="51">
        <v>50</v>
      </c>
      <c r="L135" s="51">
        <v>150250</v>
      </c>
      <c r="M135" s="51">
        <v>50000</v>
      </c>
      <c r="N135" s="149"/>
      <c r="O135" s="51">
        <v>100025</v>
      </c>
      <c r="P135" s="51">
        <v>50</v>
      </c>
      <c r="Q135" s="51">
        <v>50250</v>
      </c>
      <c r="R135" s="51">
        <v>50000</v>
      </c>
      <c r="S135" s="150"/>
      <c r="T135" s="51"/>
      <c r="U135" s="51"/>
      <c r="V135" s="51"/>
      <c r="W135" s="51"/>
      <c r="X135" s="150"/>
      <c r="Y135" s="51"/>
      <c r="Z135" s="51"/>
      <c r="AA135" s="51"/>
      <c r="AB135" s="51"/>
      <c r="AC135" s="150"/>
      <c r="AD135" s="51"/>
      <c r="AE135" s="51"/>
      <c r="AF135" s="51"/>
      <c r="AG135" s="51"/>
      <c r="AH135" s="150"/>
      <c r="AI135" s="51"/>
      <c r="AJ135" s="51"/>
      <c r="AK135" s="51"/>
      <c r="AL135" s="51"/>
      <c r="AM135" s="150"/>
      <c r="AN135" s="51"/>
      <c r="AO135" s="51"/>
      <c r="AP135" s="51"/>
      <c r="AQ135" s="51"/>
    </row>
    <row r="136" spans="2:43" ht="15.6" x14ac:dyDescent="0.6">
      <c r="B136" s="380"/>
      <c r="C136" s="65" t="s">
        <v>217</v>
      </c>
      <c r="D136" s="51">
        <f t="shared" si="7"/>
        <v>94000</v>
      </c>
      <c r="E136" s="51">
        <f t="shared" si="8"/>
        <v>40</v>
      </c>
      <c r="F136" s="51">
        <f>SUM(L136,Q136,V136,AA136,AF136,AK136,AP136)</f>
        <v>0</v>
      </c>
      <c r="G136" s="51">
        <f>SUM(M136,R136,W136,AB136,AG136,AL136,AQ136)</f>
        <v>100000</v>
      </c>
      <c r="H136" s="140"/>
      <c r="I136" s="36"/>
      <c r="J136" s="51">
        <v>47000</v>
      </c>
      <c r="K136" s="51">
        <v>20</v>
      </c>
      <c r="L136" s="51"/>
      <c r="M136" s="51">
        <v>50000</v>
      </c>
      <c r="N136" s="149"/>
      <c r="O136" s="51">
        <v>47000</v>
      </c>
      <c r="P136" s="51">
        <v>20</v>
      </c>
      <c r="Q136" s="51"/>
      <c r="R136" s="51">
        <v>50000</v>
      </c>
      <c r="S136" s="150"/>
      <c r="T136" s="51"/>
      <c r="U136" s="51"/>
      <c r="V136" s="51"/>
      <c r="W136" s="51"/>
      <c r="X136" s="150"/>
      <c r="Y136" s="51"/>
      <c r="Z136" s="51"/>
      <c r="AA136" s="51"/>
      <c r="AB136" s="51"/>
      <c r="AC136" s="150"/>
      <c r="AD136" s="51"/>
      <c r="AE136" s="51"/>
      <c r="AF136" s="51"/>
      <c r="AG136" s="51"/>
      <c r="AH136" s="150"/>
      <c r="AI136" s="51"/>
      <c r="AJ136" s="51"/>
      <c r="AK136" s="51"/>
      <c r="AL136" s="51"/>
      <c r="AM136" s="150"/>
      <c r="AN136" s="51"/>
      <c r="AO136" s="51"/>
      <c r="AP136" s="51"/>
      <c r="AQ136" s="51"/>
    </row>
    <row r="137" spans="2:43" ht="15.6" x14ac:dyDescent="0.6">
      <c r="B137" s="380"/>
      <c r="C137" s="65" t="s">
        <v>218</v>
      </c>
      <c r="D137" s="51">
        <f t="shared" si="7"/>
        <v>2000</v>
      </c>
      <c r="E137" s="51">
        <f t="shared" si="8"/>
        <v>20</v>
      </c>
      <c r="F137" s="51">
        <f t="shared" ref="F137:F160" si="9">SUM(L137,Q137,V137,AA137,AF137,AK137,AP137)</f>
        <v>0</v>
      </c>
      <c r="G137" s="51">
        <f t="shared" ref="G137:G160" si="10">SUM(M137,R137,W137,AB137,AG137,AL137,AQ137)</f>
        <v>100000</v>
      </c>
      <c r="H137" s="140"/>
      <c r="I137" s="36"/>
      <c r="J137" s="51">
        <v>1000</v>
      </c>
      <c r="K137" s="51">
        <v>10</v>
      </c>
      <c r="L137" s="51"/>
      <c r="M137" s="51">
        <v>50000</v>
      </c>
      <c r="N137" s="149"/>
      <c r="O137" s="51">
        <v>1000</v>
      </c>
      <c r="P137" s="51">
        <v>10</v>
      </c>
      <c r="Q137" s="51"/>
      <c r="R137" s="51">
        <v>50000</v>
      </c>
      <c r="S137" s="150"/>
      <c r="T137" s="51"/>
      <c r="U137" s="51"/>
      <c r="V137" s="51"/>
      <c r="W137" s="51"/>
      <c r="X137" s="150"/>
      <c r="Y137" s="51"/>
      <c r="Z137" s="51"/>
      <c r="AA137" s="51"/>
      <c r="AB137" s="51"/>
      <c r="AC137" s="150"/>
      <c r="AD137" s="51"/>
      <c r="AE137" s="51"/>
      <c r="AF137" s="51"/>
      <c r="AG137" s="51"/>
      <c r="AH137" s="150"/>
      <c r="AI137" s="51"/>
      <c r="AJ137" s="51"/>
      <c r="AK137" s="51"/>
      <c r="AL137" s="51"/>
      <c r="AM137" s="150"/>
      <c r="AN137" s="51"/>
      <c r="AO137" s="51"/>
      <c r="AP137" s="51"/>
      <c r="AQ137" s="51"/>
    </row>
    <row r="138" spans="2:43" ht="15.6" x14ac:dyDescent="0.6">
      <c r="B138" s="380"/>
      <c r="C138" s="65" t="s">
        <v>219</v>
      </c>
      <c r="D138" s="51">
        <f t="shared" si="7"/>
        <v>2000</v>
      </c>
      <c r="E138" s="51">
        <f t="shared" si="8"/>
        <v>20</v>
      </c>
      <c r="F138" s="51">
        <f t="shared" si="9"/>
        <v>0</v>
      </c>
      <c r="G138" s="51">
        <f t="shared" si="10"/>
        <v>0</v>
      </c>
      <c r="H138" s="140"/>
      <c r="I138" s="36"/>
      <c r="J138" s="51">
        <v>1000</v>
      </c>
      <c r="K138" s="51">
        <v>10</v>
      </c>
      <c r="L138" s="51"/>
      <c r="M138" s="51"/>
      <c r="N138" s="149"/>
      <c r="O138" s="51">
        <v>1000</v>
      </c>
      <c r="P138" s="51">
        <v>10</v>
      </c>
      <c r="Q138" s="51"/>
      <c r="R138" s="51"/>
      <c r="S138" s="150"/>
      <c r="T138" s="51"/>
      <c r="U138" s="51"/>
      <c r="V138" s="51"/>
      <c r="W138" s="51"/>
      <c r="X138" s="150"/>
      <c r="Y138" s="51"/>
      <c r="Z138" s="51"/>
      <c r="AA138" s="51"/>
      <c r="AB138" s="51"/>
      <c r="AC138" s="150"/>
      <c r="AD138" s="51"/>
      <c r="AE138" s="51"/>
      <c r="AF138" s="51"/>
      <c r="AG138" s="51"/>
      <c r="AH138" s="150"/>
      <c r="AI138" s="51"/>
      <c r="AJ138" s="51"/>
      <c r="AK138" s="51"/>
      <c r="AL138" s="51"/>
      <c r="AM138" s="150"/>
      <c r="AN138" s="51"/>
      <c r="AO138" s="51"/>
      <c r="AP138" s="51"/>
      <c r="AQ138" s="51"/>
    </row>
    <row r="139" spans="2:43" ht="15.6" x14ac:dyDescent="0.6">
      <c r="B139" s="380"/>
      <c r="C139" s="65" t="s">
        <v>220</v>
      </c>
      <c r="D139" s="51">
        <f t="shared" si="7"/>
        <v>2000</v>
      </c>
      <c r="E139" s="51">
        <f t="shared" si="8"/>
        <v>10</v>
      </c>
      <c r="F139" s="51">
        <f t="shared" si="9"/>
        <v>0</v>
      </c>
      <c r="G139" s="51">
        <f t="shared" si="10"/>
        <v>0</v>
      </c>
      <c r="H139" s="140"/>
      <c r="I139" s="36"/>
      <c r="J139" s="51">
        <v>1000</v>
      </c>
      <c r="K139" s="51">
        <v>5</v>
      </c>
      <c r="L139" s="51"/>
      <c r="M139" s="51"/>
      <c r="N139" s="149"/>
      <c r="O139" s="51">
        <v>1000</v>
      </c>
      <c r="P139" s="51">
        <v>5</v>
      </c>
      <c r="Q139" s="51"/>
      <c r="R139" s="51"/>
      <c r="S139" s="150"/>
      <c r="T139" s="51"/>
      <c r="U139" s="51"/>
      <c r="V139" s="51"/>
      <c r="W139" s="51"/>
      <c r="X139" s="150"/>
      <c r="Y139" s="51"/>
      <c r="Z139" s="51"/>
      <c r="AA139" s="51"/>
      <c r="AB139" s="51"/>
      <c r="AC139" s="150"/>
      <c r="AD139" s="51"/>
      <c r="AE139" s="51"/>
      <c r="AF139" s="51"/>
      <c r="AG139" s="51"/>
      <c r="AH139" s="150"/>
      <c r="AI139" s="51"/>
      <c r="AJ139" s="51"/>
      <c r="AK139" s="51"/>
      <c r="AL139" s="51"/>
      <c r="AM139" s="150"/>
      <c r="AN139" s="51"/>
      <c r="AO139" s="51"/>
      <c r="AP139" s="51"/>
      <c r="AQ139" s="51"/>
    </row>
    <row r="140" spans="2:43" ht="15.6" x14ac:dyDescent="0.6">
      <c r="B140" s="380"/>
      <c r="C140" s="65" t="s">
        <v>221</v>
      </c>
      <c r="D140" s="51">
        <f t="shared" si="7"/>
        <v>100000</v>
      </c>
      <c r="E140" s="51">
        <f t="shared" si="8"/>
        <v>10</v>
      </c>
      <c r="F140" s="51">
        <f t="shared" si="9"/>
        <v>100000</v>
      </c>
      <c r="G140" s="51">
        <f t="shared" si="10"/>
        <v>200000</v>
      </c>
      <c r="H140" s="140"/>
      <c r="I140" s="36"/>
      <c r="J140" s="51">
        <v>50000</v>
      </c>
      <c r="K140" s="51">
        <v>5</v>
      </c>
      <c r="L140" s="51">
        <v>50000</v>
      </c>
      <c r="M140" s="51">
        <v>100000</v>
      </c>
      <c r="N140" s="149"/>
      <c r="O140" s="51">
        <v>50000</v>
      </c>
      <c r="P140" s="51">
        <v>5</v>
      </c>
      <c r="Q140" s="51">
        <v>50000</v>
      </c>
      <c r="R140" s="51">
        <v>100000</v>
      </c>
      <c r="S140" s="150"/>
      <c r="T140" s="51"/>
      <c r="U140" s="51"/>
      <c r="V140" s="51"/>
      <c r="W140" s="51"/>
      <c r="X140" s="150"/>
      <c r="Y140" s="51"/>
      <c r="Z140" s="51"/>
      <c r="AA140" s="51"/>
      <c r="AB140" s="51"/>
      <c r="AC140" s="150"/>
      <c r="AD140" s="51"/>
      <c r="AE140" s="51"/>
      <c r="AF140" s="51"/>
      <c r="AG140" s="51"/>
      <c r="AH140" s="150"/>
      <c r="AI140" s="51"/>
      <c r="AJ140" s="51"/>
      <c r="AK140" s="51"/>
      <c r="AL140" s="51"/>
      <c r="AM140" s="150"/>
      <c r="AN140" s="51"/>
      <c r="AO140" s="51"/>
      <c r="AP140" s="51"/>
      <c r="AQ140" s="51"/>
    </row>
    <row r="141" spans="2:43" ht="15.6" x14ac:dyDescent="0.6">
      <c r="B141" s="380"/>
      <c r="C141" s="65" t="s">
        <v>222</v>
      </c>
      <c r="D141" s="51">
        <f t="shared" si="7"/>
        <v>100000</v>
      </c>
      <c r="E141" s="51">
        <f t="shared" si="8"/>
        <v>10</v>
      </c>
      <c r="F141" s="51">
        <f t="shared" si="9"/>
        <v>0</v>
      </c>
      <c r="G141" s="51">
        <f t="shared" si="10"/>
        <v>0</v>
      </c>
      <c r="H141" s="140"/>
      <c r="I141" s="36"/>
      <c r="J141" s="51">
        <v>50000</v>
      </c>
      <c r="K141" s="51">
        <v>5</v>
      </c>
      <c r="L141" s="51"/>
      <c r="M141" s="51"/>
      <c r="N141" s="149"/>
      <c r="O141" s="51">
        <v>50000</v>
      </c>
      <c r="P141" s="51">
        <v>5</v>
      </c>
      <c r="Q141" s="51"/>
      <c r="R141" s="51"/>
      <c r="S141" s="150"/>
      <c r="T141" s="51"/>
      <c r="U141" s="51"/>
      <c r="V141" s="51"/>
      <c r="W141" s="51"/>
      <c r="X141" s="150"/>
      <c r="Y141" s="51"/>
      <c r="Z141" s="51"/>
      <c r="AA141" s="51"/>
      <c r="AB141" s="51"/>
      <c r="AC141" s="150"/>
      <c r="AD141" s="51"/>
      <c r="AE141" s="51"/>
      <c r="AF141" s="51"/>
      <c r="AG141" s="51"/>
      <c r="AH141" s="150"/>
      <c r="AI141" s="51"/>
      <c r="AJ141" s="51"/>
      <c r="AK141" s="51"/>
      <c r="AL141" s="51"/>
      <c r="AM141" s="150"/>
      <c r="AN141" s="51"/>
      <c r="AO141" s="51"/>
      <c r="AP141" s="51"/>
      <c r="AQ141" s="51"/>
    </row>
    <row r="142" spans="2:43" ht="15.6" x14ac:dyDescent="0.6">
      <c r="B142" s="380"/>
      <c r="C142" s="65" t="s">
        <v>224</v>
      </c>
      <c r="D142" s="51">
        <f t="shared" si="7"/>
        <v>100000</v>
      </c>
      <c r="E142" s="51">
        <f t="shared" si="8"/>
        <v>10</v>
      </c>
      <c r="F142" s="51">
        <f t="shared" si="9"/>
        <v>0</v>
      </c>
      <c r="G142" s="51">
        <f t="shared" si="10"/>
        <v>0</v>
      </c>
      <c r="H142" s="140"/>
      <c r="I142" s="36"/>
      <c r="J142" s="51">
        <v>50000</v>
      </c>
      <c r="K142" s="51">
        <v>5</v>
      </c>
      <c r="L142" s="51"/>
      <c r="M142" s="51"/>
      <c r="N142" s="149"/>
      <c r="O142" s="51">
        <v>50000</v>
      </c>
      <c r="P142" s="51">
        <v>5</v>
      </c>
      <c r="Q142" s="51"/>
      <c r="R142" s="51"/>
      <c r="S142" s="150"/>
      <c r="T142" s="51"/>
      <c r="U142" s="51"/>
      <c r="V142" s="51"/>
      <c r="W142" s="51"/>
      <c r="X142" s="150"/>
      <c r="Y142" s="51"/>
      <c r="Z142" s="51"/>
      <c r="AA142" s="51"/>
      <c r="AB142" s="51"/>
      <c r="AC142" s="150"/>
      <c r="AD142" s="51"/>
      <c r="AE142" s="51"/>
      <c r="AF142" s="51"/>
      <c r="AG142" s="51"/>
      <c r="AH142" s="150"/>
      <c r="AI142" s="51"/>
      <c r="AJ142" s="51"/>
      <c r="AK142" s="51"/>
      <c r="AL142" s="51"/>
      <c r="AM142" s="150"/>
      <c r="AN142" s="51"/>
      <c r="AO142" s="51"/>
      <c r="AP142" s="51"/>
      <c r="AQ142" s="51"/>
    </row>
    <row r="143" spans="2:43" ht="15.6" x14ac:dyDescent="0.6">
      <c r="B143" s="380"/>
      <c r="C143" s="65" t="s">
        <v>225</v>
      </c>
      <c r="D143" s="51">
        <f t="shared" si="7"/>
        <v>100000</v>
      </c>
      <c r="E143" s="51">
        <f t="shared" si="8"/>
        <v>10</v>
      </c>
      <c r="F143" s="51">
        <f t="shared" si="9"/>
        <v>0</v>
      </c>
      <c r="G143" s="51">
        <f t="shared" si="10"/>
        <v>0</v>
      </c>
      <c r="H143" s="140"/>
      <c r="I143" s="36"/>
      <c r="J143" s="51">
        <v>50000</v>
      </c>
      <c r="K143" s="51">
        <v>5</v>
      </c>
      <c r="L143" s="51"/>
      <c r="M143" s="51"/>
      <c r="N143" s="149"/>
      <c r="O143" s="51">
        <v>50000</v>
      </c>
      <c r="P143" s="51">
        <v>5</v>
      </c>
      <c r="Q143" s="51"/>
      <c r="R143" s="51"/>
      <c r="S143" s="150"/>
      <c r="T143" s="51"/>
      <c r="U143" s="51"/>
      <c r="V143" s="51"/>
      <c r="W143" s="51"/>
      <c r="X143" s="150"/>
      <c r="Y143" s="51"/>
      <c r="Z143" s="51"/>
      <c r="AA143" s="51"/>
      <c r="AB143" s="51"/>
      <c r="AC143" s="150"/>
      <c r="AD143" s="51"/>
      <c r="AE143" s="51"/>
      <c r="AF143" s="51"/>
      <c r="AG143" s="51"/>
      <c r="AH143" s="150"/>
      <c r="AI143" s="51"/>
      <c r="AJ143" s="51"/>
      <c r="AK143" s="51"/>
      <c r="AL143" s="51"/>
      <c r="AM143" s="150"/>
      <c r="AN143" s="51"/>
      <c r="AO143" s="51"/>
      <c r="AP143" s="51"/>
      <c r="AQ143" s="51"/>
    </row>
    <row r="144" spans="2:43" ht="15.6" x14ac:dyDescent="0.6">
      <c r="B144" s="380"/>
      <c r="C144" s="65" t="s">
        <v>226</v>
      </c>
      <c r="D144" s="51">
        <v>60000</v>
      </c>
      <c r="E144" s="51">
        <v>5</v>
      </c>
      <c r="F144" s="51">
        <f t="shared" si="9"/>
        <v>0</v>
      </c>
      <c r="G144" s="51">
        <f t="shared" si="10"/>
        <v>0</v>
      </c>
      <c r="H144" s="140"/>
      <c r="I144" s="36"/>
      <c r="J144" s="51"/>
      <c r="K144" s="51"/>
      <c r="L144" s="51"/>
      <c r="M144" s="51"/>
      <c r="N144" s="149"/>
      <c r="O144" s="51"/>
      <c r="P144" s="51"/>
      <c r="Q144" s="51"/>
      <c r="R144" s="51"/>
      <c r="S144" s="150"/>
      <c r="T144" s="51"/>
      <c r="U144" s="51"/>
      <c r="V144" s="51"/>
      <c r="W144" s="51"/>
      <c r="X144" s="150"/>
      <c r="Y144" s="51"/>
      <c r="Z144" s="51"/>
      <c r="AA144" s="51"/>
      <c r="AB144" s="51"/>
      <c r="AC144" s="150"/>
      <c r="AD144" s="51"/>
      <c r="AE144" s="51"/>
      <c r="AF144" s="51"/>
      <c r="AG144" s="51"/>
      <c r="AH144" s="150"/>
      <c r="AI144" s="51"/>
      <c r="AJ144" s="51"/>
      <c r="AK144" s="51"/>
      <c r="AL144" s="51"/>
      <c r="AM144" s="150"/>
      <c r="AN144" s="51"/>
      <c r="AO144" s="51"/>
      <c r="AP144" s="51"/>
      <c r="AQ144" s="51"/>
    </row>
    <row r="145" spans="2:43" ht="15.6" x14ac:dyDescent="0.6">
      <c r="B145" s="380"/>
      <c r="C145" s="65" t="s">
        <v>67</v>
      </c>
      <c r="D145" s="51">
        <f t="shared" si="7"/>
        <v>4500</v>
      </c>
      <c r="E145" s="51">
        <f t="shared" si="8"/>
        <v>2</v>
      </c>
      <c r="F145" s="51">
        <f t="shared" si="9"/>
        <v>0</v>
      </c>
      <c r="G145" s="51">
        <f t="shared" si="10"/>
        <v>0</v>
      </c>
      <c r="H145" s="140"/>
      <c r="I145" s="36"/>
      <c r="J145" s="51">
        <v>2250</v>
      </c>
      <c r="K145" s="51">
        <v>1</v>
      </c>
      <c r="L145" s="51"/>
      <c r="M145" s="51"/>
      <c r="N145" s="149"/>
      <c r="O145" s="51">
        <v>2250</v>
      </c>
      <c r="P145" s="51">
        <v>1</v>
      </c>
      <c r="Q145" s="51"/>
      <c r="R145" s="51"/>
      <c r="S145" s="150"/>
      <c r="T145" s="51"/>
      <c r="U145" s="51"/>
      <c r="V145" s="51"/>
      <c r="W145" s="51"/>
      <c r="X145" s="150"/>
      <c r="Y145" s="51"/>
      <c r="Z145" s="51"/>
      <c r="AA145" s="51"/>
      <c r="AB145" s="51"/>
      <c r="AC145" s="150"/>
      <c r="AD145" s="51"/>
      <c r="AE145" s="51"/>
      <c r="AF145" s="51"/>
      <c r="AG145" s="51"/>
      <c r="AH145" s="150"/>
      <c r="AI145" s="51"/>
      <c r="AJ145" s="51"/>
      <c r="AK145" s="51"/>
      <c r="AL145" s="51"/>
      <c r="AM145" s="150"/>
      <c r="AN145" s="51"/>
      <c r="AO145" s="51"/>
      <c r="AP145" s="51"/>
      <c r="AQ145" s="51"/>
    </row>
    <row r="146" spans="2:43" ht="15.6" x14ac:dyDescent="0.6">
      <c r="B146" s="380"/>
      <c r="C146" s="65" t="s">
        <v>68</v>
      </c>
      <c r="D146" s="51">
        <f t="shared" si="7"/>
        <v>2000</v>
      </c>
      <c r="E146" s="51">
        <f t="shared" si="8"/>
        <v>2</v>
      </c>
      <c r="F146" s="51">
        <f t="shared" si="9"/>
        <v>0</v>
      </c>
      <c r="G146" s="51">
        <f t="shared" si="10"/>
        <v>0</v>
      </c>
      <c r="H146" s="140"/>
      <c r="I146" s="36"/>
      <c r="J146" s="51">
        <v>1000</v>
      </c>
      <c r="K146" s="51">
        <v>1</v>
      </c>
      <c r="L146" s="51"/>
      <c r="M146" s="51"/>
      <c r="N146" s="149"/>
      <c r="O146" s="51">
        <v>1000</v>
      </c>
      <c r="P146" s="51">
        <v>1</v>
      </c>
      <c r="Q146" s="51"/>
      <c r="R146" s="51"/>
      <c r="S146" s="150"/>
      <c r="T146" s="51"/>
      <c r="U146" s="51"/>
      <c r="V146" s="51"/>
      <c r="W146" s="51"/>
      <c r="X146" s="150"/>
      <c r="Y146" s="51"/>
      <c r="Z146" s="51"/>
      <c r="AA146" s="51"/>
      <c r="AB146" s="51"/>
      <c r="AC146" s="150"/>
      <c r="AD146" s="51"/>
      <c r="AE146" s="51"/>
      <c r="AF146" s="51"/>
      <c r="AG146" s="51"/>
      <c r="AH146" s="150"/>
      <c r="AI146" s="51"/>
      <c r="AJ146" s="51"/>
      <c r="AK146" s="51"/>
      <c r="AL146" s="51"/>
      <c r="AM146" s="150"/>
      <c r="AN146" s="51"/>
      <c r="AO146" s="51"/>
      <c r="AP146" s="51"/>
      <c r="AQ146" s="51"/>
    </row>
    <row r="147" spans="2:43" ht="15.6" x14ac:dyDescent="0.6">
      <c r="B147" s="380"/>
      <c r="C147" s="65" t="s">
        <v>214</v>
      </c>
      <c r="D147" s="51">
        <f t="shared" si="7"/>
        <v>200550</v>
      </c>
      <c r="E147" s="51">
        <f t="shared" si="8"/>
        <v>50</v>
      </c>
      <c r="F147" s="51">
        <f t="shared" si="9"/>
        <v>0</v>
      </c>
      <c r="G147" s="51">
        <f t="shared" si="10"/>
        <v>0</v>
      </c>
      <c r="H147" s="141"/>
      <c r="I147" s="36"/>
      <c r="J147" s="51">
        <v>100275</v>
      </c>
      <c r="K147" s="51">
        <v>25</v>
      </c>
      <c r="L147" s="51"/>
      <c r="M147" s="51"/>
      <c r="N147" s="149"/>
      <c r="O147" s="51">
        <v>100275</v>
      </c>
      <c r="P147" s="51">
        <v>25</v>
      </c>
      <c r="Q147" s="51"/>
      <c r="R147" s="51"/>
      <c r="S147" s="43"/>
      <c r="T147" s="51"/>
      <c r="U147" s="51"/>
      <c r="V147" s="51"/>
      <c r="W147" s="51"/>
      <c r="X147" s="43"/>
      <c r="Y147" s="51"/>
      <c r="Z147" s="51"/>
      <c r="AA147" s="51"/>
      <c r="AB147" s="51"/>
      <c r="AC147" s="43"/>
      <c r="AD147" s="51"/>
      <c r="AE147" s="51"/>
      <c r="AF147" s="51"/>
      <c r="AG147" s="51"/>
      <c r="AH147" s="43"/>
      <c r="AI147" s="51"/>
      <c r="AJ147" s="51"/>
      <c r="AK147" s="51"/>
      <c r="AL147" s="51"/>
      <c r="AM147" s="43"/>
      <c r="AN147" s="51"/>
      <c r="AO147" s="51"/>
      <c r="AP147" s="51"/>
      <c r="AQ147" s="51"/>
    </row>
    <row r="148" spans="2:43" ht="15.6" x14ac:dyDescent="0.6">
      <c r="B148" s="380"/>
      <c r="C148" s="65" t="s">
        <v>215</v>
      </c>
      <c r="D148" s="51">
        <f t="shared" si="7"/>
        <v>50000</v>
      </c>
      <c r="E148" s="51">
        <f t="shared" si="8"/>
        <v>6</v>
      </c>
      <c r="F148" s="51">
        <f t="shared" si="9"/>
        <v>0</v>
      </c>
      <c r="G148" s="51">
        <f t="shared" si="10"/>
        <v>0</v>
      </c>
      <c r="H148" s="141"/>
      <c r="I148" s="36"/>
      <c r="J148" s="51">
        <v>25000</v>
      </c>
      <c r="K148" s="51">
        <v>3</v>
      </c>
      <c r="L148" s="51"/>
      <c r="M148" s="51"/>
      <c r="N148" s="149"/>
      <c r="O148" s="51">
        <v>25000</v>
      </c>
      <c r="P148" s="51">
        <v>3</v>
      </c>
      <c r="Q148" s="51"/>
      <c r="R148" s="51"/>
      <c r="S148" s="43"/>
      <c r="T148" s="51"/>
      <c r="U148" s="51"/>
      <c r="V148" s="51"/>
      <c r="W148" s="51"/>
      <c r="X148" s="43"/>
      <c r="Y148" s="51"/>
      <c r="Z148" s="51"/>
      <c r="AA148" s="51"/>
      <c r="AB148" s="51"/>
      <c r="AC148" s="43"/>
      <c r="AD148" s="51"/>
      <c r="AE148" s="51"/>
      <c r="AF148" s="51"/>
      <c r="AG148" s="51"/>
      <c r="AH148" s="43"/>
      <c r="AI148" s="51"/>
      <c r="AJ148" s="51"/>
      <c r="AK148" s="51"/>
      <c r="AL148" s="51"/>
      <c r="AM148" s="43"/>
      <c r="AN148" s="51"/>
      <c r="AO148" s="51"/>
      <c r="AP148" s="51"/>
      <c r="AQ148" s="51"/>
    </row>
    <row r="149" spans="2:43" ht="15.6" x14ac:dyDescent="0.6">
      <c r="B149" s="380"/>
      <c r="C149" s="65" t="s">
        <v>70</v>
      </c>
      <c r="D149" s="51">
        <f t="shared" si="7"/>
        <v>200000</v>
      </c>
      <c r="E149" s="51">
        <f t="shared" si="8"/>
        <v>2</v>
      </c>
      <c r="F149" s="51">
        <f t="shared" si="9"/>
        <v>0</v>
      </c>
      <c r="G149" s="51">
        <f t="shared" si="10"/>
        <v>0</v>
      </c>
      <c r="H149" s="141"/>
      <c r="I149" s="36"/>
      <c r="J149" s="51">
        <v>100000</v>
      </c>
      <c r="K149" s="51">
        <v>1</v>
      </c>
      <c r="L149" s="51"/>
      <c r="M149" s="51"/>
      <c r="N149" s="149"/>
      <c r="O149" s="51">
        <v>100000</v>
      </c>
      <c r="P149" s="51">
        <v>1</v>
      </c>
      <c r="Q149" s="51"/>
      <c r="R149" s="51"/>
      <c r="S149" s="43"/>
      <c r="T149" s="51"/>
      <c r="U149" s="51"/>
      <c r="V149" s="51"/>
      <c r="W149" s="51"/>
      <c r="X149" s="43"/>
      <c r="Y149" s="51"/>
      <c r="Z149" s="51"/>
      <c r="AA149" s="51"/>
      <c r="AB149" s="51"/>
      <c r="AC149" s="43"/>
      <c r="AD149" s="51"/>
      <c r="AE149" s="51"/>
      <c r="AF149" s="51"/>
      <c r="AG149" s="51"/>
      <c r="AH149" s="43"/>
      <c r="AI149" s="51"/>
      <c r="AJ149" s="51"/>
      <c r="AK149" s="51"/>
      <c r="AL149" s="51"/>
      <c r="AM149" s="43"/>
      <c r="AN149" s="51"/>
      <c r="AO149" s="51"/>
      <c r="AP149" s="51"/>
      <c r="AQ149" s="51"/>
    </row>
    <row r="150" spans="2:43" s="36" customFormat="1" ht="15.6" x14ac:dyDescent="0.6">
      <c r="B150" s="380"/>
      <c r="C150" s="65" t="s">
        <v>538</v>
      </c>
      <c r="D150" s="51">
        <f t="shared" si="7"/>
        <v>400000</v>
      </c>
      <c r="E150" s="51">
        <f t="shared" si="8"/>
        <v>80</v>
      </c>
      <c r="F150" s="51">
        <f t="shared" si="9"/>
        <v>0</v>
      </c>
      <c r="G150" s="51">
        <f t="shared" si="10"/>
        <v>0</v>
      </c>
      <c r="H150" s="141"/>
      <c r="J150" s="51">
        <v>200000</v>
      </c>
      <c r="K150" s="51">
        <v>40</v>
      </c>
      <c r="L150" s="51"/>
      <c r="M150" s="51"/>
      <c r="N150" s="149"/>
      <c r="O150" s="51">
        <v>200000</v>
      </c>
      <c r="P150" s="51">
        <v>40</v>
      </c>
      <c r="Q150" s="51"/>
      <c r="R150" s="51"/>
      <c r="S150" s="43"/>
      <c r="T150" s="51"/>
      <c r="U150" s="51"/>
      <c r="V150" s="51"/>
      <c r="W150" s="51"/>
      <c r="X150" s="43"/>
      <c r="Y150" s="51"/>
      <c r="Z150" s="51"/>
      <c r="AA150" s="51"/>
      <c r="AB150" s="51"/>
      <c r="AC150" s="43"/>
      <c r="AD150" s="51"/>
      <c r="AE150" s="51"/>
      <c r="AF150" s="51"/>
      <c r="AG150" s="51"/>
      <c r="AH150" s="43"/>
      <c r="AI150" s="51"/>
      <c r="AJ150" s="51"/>
      <c r="AK150" s="51"/>
      <c r="AL150" s="51"/>
      <c r="AM150" s="43"/>
      <c r="AN150" s="51"/>
      <c r="AO150" s="51"/>
      <c r="AP150" s="51"/>
      <c r="AQ150" s="51"/>
    </row>
    <row r="151" spans="2:43" s="36" customFormat="1" ht="15.6" x14ac:dyDescent="0.6">
      <c r="B151" s="380"/>
      <c r="C151" s="65" t="s">
        <v>539</v>
      </c>
      <c r="D151" s="51">
        <f t="shared" si="7"/>
        <v>200000</v>
      </c>
      <c r="E151" s="51">
        <f t="shared" si="8"/>
        <v>4</v>
      </c>
      <c r="F151" s="51">
        <f t="shared" si="9"/>
        <v>0</v>
      </c>
      <c r="G151" s="51">
        <f t="shared" si="10"/>
        <v>0</v>
      </c>
      <c r="H151" s="141"/>
      <c r="J151" s="51">
        <v>100000</v>
      </c>
      <c r="K151" s="51">
        <v>2</v>
      </c>
      <c r="L151" s="51"/>
      <c r="M151" s="51"/>
      <c r="N151" s="149"/>
      <c r="O151" s="51">
        <v>100000</v>
      </c>
      <c r="P151" s="51">
        <v>2</v>
      </c>
      <c r="Q151" s="51"/>
      <c r="R151" s="51"/>
      <c r="S151" s="43"/>
      <c r="T151" s="51"/>
      <c r="U151" s="51"/>
      <c r="V151" s="51"/>
      <c r="W151" s="51"/>
      <c r="X151" s="43"/>
      <c r="Y151" s="51"/>
      <c r="Z151" s="51"/>
      <c r="AA151" s="51"/>
      <c r="AB151" s="51"/>
      <c r="AC151" s="43"/>
      <c r="AD151" s="51"/>
      <c r="AE151" s="51"/>
      <c r="AF151" s="51"/>
      <c r="AG151" s="51"/>
      <c r="AH151" s="43"/>
      <c r="AI151" s="51"/>
      <c r="AJ151" s="51"/>
      <c r="AK151" s="51"/>
      <c r="AL151" s="51"/>
      <c r="AM151" s="43"/>
      <c r="AN151" s="51"/>
      <c r="AO151" s="51"/>
      <c r="AP151" s="51"/>
      <c r="AQ151" s="51"/>
    </row>
    <row r="152" spans="2:43" s="36" customFormat="1" ht="26.4" x14ac:dyDescent="0.6">
      <c r="B152" s="380"/>
      <c r="C152" s="65" t="s">
        <v>540</v>
      </c>
      <c r="D152" s="51">
        <f t="shared" si="7"/>
        <v>100000</v>
      </c>
      <c r="E152" s="51">
        <f t="shared" si="8"/>
        <v>4</v>
      </c>
      <c r="F152" s="51">
        <f t="shared" si="9"/>
        <v>0</v>
      </c>
      <c r="G152" s="51">
        <f t="shared" si="10"/>
        <v>0</v>
      </c>
      <c r="H152" s="141"/>
      <c r="J152" s="51">
        <v>50000</v>
      </c>
      <c r="K152" s="51">
        <v>2</v>
      </c>
      <c r="L152" s="51"/>
      <c r="M152" s="51"/>
      <c r="N152" s="149"/>
      <c r="O152" s="51">
        <v>50000</v>
      </c>
      <c r="P152" s="51">
        <v>2</v>
      </c>
      <c r="Q152" s="51"/>
      <c r="R152" s="51"/>
      <c r="S152" s="43"/>
      <c r="T152" s="51"/>
      <c r="U152" s="51"/>
      <c r="V152" s="51"/>
      <c r="W152" s="51"/>
      <c r="X152" s="43"/>
      <c r="Y152" s="51"/>
      <c r="Z152" s="51"/>
      <c r="AA152" s="51"/>
      <c r="AB152" s="51"/>
      <c r="AC152" s="43"/>
      <c r="AD152" s="51"/>
      <c r="AE152" s="51"/>
      <c r="AF152" s="51"/>
      <c r="AG152" s="51"/>
      <c r="AH152" s="43"/>
      <c r="AI152" s="51"/>
      <c r="AJ152" s="51"/>
      <c r="AK152" s="51"/>
      <c r="AL152" s="51"/>
      <c r="AM152" s="43"/>
      <c r="AN152" s="51"/>
      <c r="AO152" s="51"/>
      <c r="AP152" s="51"/>
      <c r="AQ152" s="51"/>
    </row>
    <row r="153" spans="2:43" s="36" customFormat="1" ht="15.6" x14ac:dyDescent="0.6">
      <c r="B153" s="380"/>
      <c r="C153" s="65" t="s">
        <v>223</v>
      </c>
      <c r="D153" s="51">
        <f t="shared" si="7"/>
        <v>2000</v>
      </c>
      <c r="E153" s="51">
        <f t="shared" si="8"/>
        <v>2</v>
      </c>
      <c r="F153" s="51">
        <f t="shared" si="9"/>
        <v>0</v>
      </c>
      <c r="G153" s="51">
        <f t="shared" si="10"/>
        <v>0</v>
      </c>
      <c r="H153" s="141"/>
      <c r="J153" s="51">
        <v>1000</v>
      </c>
      <c r="K153" s="51">
        <v>1</v>
      </c>
      <c r="L153" s="51"/>
      <c r="M153" s="51"/>
      <c r="N153" s="151"/>
      <c r="O153" s="51">
        <v>1000</v>
      </c>
      <c r="P153" s="51">
        <v>1</v>
      </c>
      <c r="Q153" s="51"/>
      <c r="R153" s="51"/>
      <c r="S153" s="44"/>
      <c r="T153" s="51"/>
      <c r="U153" s="51"/>
      <c r="V153" s="51"/>
      <c r="W153" s="51"/>
      <c r="X153" s="44"/>
      <c r="Y153" s="51"/>
      <c r="Z153" s="51"/>
      <c r="AA153" s="51"/>
      <c r="AB153" s="51"/>
      <c r="AC153" s="44"/>
      <c r="AD153" s="51"/>
      <c r="AE153" s="51"/>
      <c r="AF153" s="51"/>
      <c r="AG153" s="51"/>
      <c r="AH153" s="44"/>
      <c r="AI153" s="51"/>
      <c r="AJ153" s="51"/>
      <c r="AK153" s="51"/>
      <c r="AL153" s="51"/>
      <c r="AM153" s="44"/>
      <c r="AN153" s="51"/>
      <c r="AO153" s="51"/>
      <c r="AP153" s="51"/>
      <c r="AQ153" s="51"/>
    </row>
    <row r="154" spans="2:43" s="36" customFormat="1" ht="15.6" x14ac:dyDescent="0.6">
      <c r="B154" s="380"/>
      <c r="C154" s="65" t="s">
        <v>71</v>
      </c>
      <c r="D154" s="51">
        <f t="shared" si="7"/>
        <v>20000</v>
      </c>
      <c r="E154" s="51">
        <f t="shared" si="8"/>
        <v>2</v>
      </c>
      <c r="F154" s="51">
        <f t="shared" si="9"/>
        <v>0</v>
      </c>
      <c r="G154" s="51">
        <f t="shared" si="10"/>
        <v>0</v>
      </c>
      <c r="H154" s="141"/>
      <c r="J154" s="51">
        <v>10000</v>
      </c>
      <c r="K154" s="51">
        <v>1</v>
      </c>
      <c r="L154" s="51"/>
      <c r="M154" s="51"/>
      <c r="N154" s="152"/>
      <c r="O154" s="51">
        <v>10000</v>
      </c>
      <c r="P154" s="51">
        <v>1</v>
      </c>
      <c r="Q154" s="51"/>
      <c r="R154" s="51"/>
      <c r="S154" s="44"/>
      <c r="T154" s="51"/>
      <c r="U154" s="51"/>
      <c r="V154" s="51"/>
      <c r="W154" s="51"/>
      <c r="X154" s="44"/>
      <c r="Y154" s="51"/>
      <c r="Z154" s="51"/>
      <c r="AA154" s="51"/>
      <c r="AB154" s="51"/>
      <c r="AC154" s="44"/>
      <c r="AD154" s="51"/>
      <c r="AE154" s="51"/>
      <c r="AF154" s="51"/>
      <c r="AG154" s="51"/>
      <c r="AH154" s="44"/>
      <c r="AI154" s="51"/>
      <c r="AJ154" s="51"/>
      <c r="AK154" s="51"/>
      <c r="AL154" s="51"/>
      <c r="AM154" s="44"/>
      <c r="AN154" s="51"/>
      <c r="AO154" s="51"/>
      <c r="AP154" s="51"/>
      <c r="AQ154" s="51"/>
    </row>
    <row r="155" spans="2:43" s="36" customFormat="1" ht="15.6" x14ac:dyDescent="0.6">
      <c r="B155" s="380"/>
      <c r="C155" s="65" t="s">
        <v>72</v>
      </c>
      <c r="D155" s="51">
        <f t="shared" si="7"/>
        <v>2000</v>
      </c>
      <c r="E155" s="51">
        <f t="shared" si="8"/>
        <v>2</v>
      </c>
      <c r="F155" s="51">
        <f t="shared" si="9"/>
        <v>0</v>
      </c>
      <c r="G155" s="51">
        <f t="shared" si="10"/>
        <v>0</v>
      </c>
      <c r="H155" s="141"/>
      <c r="J155" s="51">
        <v>1000</v>
      </c>
      <c r="K155" s="51">
        <v>1</v>
      </c>
      <c r="L155" s="51"/>
      <c r="M155" s="51"/>
      <c r="N155" s="150"/>
      <c r="O155" s="51">
        <v>1000</v>
      </c>
      <c r="P155" s="51">
        <v>1</v>
      </c>
      <c r="Q155" s="51"/>
      <c r="R155" s="51"/>
      <c r="S155" s="44"/>
      <c r="T155" s="51"/>
      <c r="U155" s="51"/>
      <c r="V155" s="51"/>
      <c r="W155" s="51"/>
      <c r="X155" s="44"/>
      <c r="Y155" s="51"/>
      <c r="Z155" s="51"/>
      <c r="AA155" s="51"/>
      <c r="AB155" s="51"/>
      <c r="AC155" s="44"/>
      <c r="AD155" s="51"/>
      <c r="AE155" s="51"/>
      <c r="AF155" s="51"/>
      <c r="AG155" s="51"/>
      <c r="AH155" s="44"/>
      <c r="AI155" s="51"/>
      <c r="AJ155" s="51"/>
      <c r="AK155" s="51"/>
      <c r="AL155" s="51"/>
      <c r="AM155" s="44"/>
      <c r="AN155" s="51"/>
      <c r="AO155" s="51"/>
      <c r="AP155" s="51"/>
      <c r="AQ155" s="51"/>
    </row>
    <row r="156" spans="2:43" s="36" customFormat="1" ht="15.6" x14ac:dyDescent="0.6">
      <c r="B156" s="380"/>
      <c r="C156" s="65" t="s">
        <v>73</v>
      </c>
      <c r="D156" s="51">
        <f t="shared" si="7"/>
        <v>500</v>
      </c>
      <c r="E156" s="51">
        <f t="shared" si="8"/>
        <v>2</v>
      </c>
      <c r="F156" s="51">
        <f t="shared" si="9"/>
        <v>0</v>
      </c>
      <c r="G156" s="51">
        <f t="shared" si="10"/>
        <v>0</v>
      </c>
      <c r="H156" s="141"/>
      <c r="J156" s="51">
        <v>250</v>
      </c>
      <c r="K156" s="51">
        <v>1</v>
      </c>
      <c r="L156" s="51"/>
      <c r="M156" s="51"/>
      <c r="N156" s="150"/>
      <c r="O156" s="51">
        <v>250</v>
      </c>
      <c r="P156" s="51">
        <v>1</v>
      </c>
      <c r="Q156" s="51"/>
      <c r="R156" s="51"/>
      <c r="S156" s="44"/>
      <c r="T156" s="51"/>
      <c r="U156" s="51"/>
      <c r="V156" s="51"/>
      <c r="W156" s="51"/>
      <c r="X156" s="44"/>
      <c r="Y156" s="51"/>
      <c r="Z156" s="51"/>
      <c r="AA156" s="51"/>
      <c r="AB156" s="51"/>
      <c r="AC156" s="44"/>
      <c r="AD156" s="51"/>
      <c r="AE156" s="51"/>
      <c r="AF156" s="51"/>
      <c r="AG156" s="51"/>
      <c r="AH156" s="44"/>
      <c r="AI156" s="51"/>
      <c r="AJ156" s="51"/>
      <c r="AK156" s="51"/>
      <c r="AL156" s="51"/>
      <c r="AM156" s="44"/>
      <c r="AN156" s="51"/>
      <c r="AO156" s="51"/>
      <c r="AP156" s="51"/>
      <c r="AQ156" s="51"/>
    </row>
    <row r="157" spans="2:43" s="36" customFormat="1" ht="15.6" x14ac:dyDescent="0.6">
      <c r="B157" s="380"/>
      <c r="C157" s="65" t="s">
        <v>74</v>
      </c>
      <c r="D157" s="51">
        <f t="shared" si="7"/>
        <v>500</v>
      </c>
      <c r="E157" s="51">
        <f t="shared" si="8"/>
        <v>2</v>
      </c>
      <c r="F157" s="51">
        <f t="shared" si="9"/>
        <v>0</v>
      </c>
      <c r="G157" s="51">
        <f t="shared" si="10"/>
        <v>0</v>
      </c>
      <c r="H157" s="141"/>
      <c r="J157" s="51">
        <v>250</v>
      </c>
      <c r="K157" s="51">
        <v>1</v>
      </c>
      <c r="L157" s="51"/>
      <c r="M157" s="51"/>
      <c r="N157" s="150"/>
      <c r="O157" s="51">
        <v>250</v>
      </c>
      <c r="P157" s="51">
        <v>1</v>
      </c>
      <c r="Q157" s="51"/>
      <c r="R157" s="51"/>
      <c r="S157" s="44"/>
      <c r="T157" s="51"/>
      <c r="U157" s="51"/>
      <c r="V157" s="51"/>
      <c r="W157" s="51"/>
      <c r="X157" s="44"/>
      <c r="Y157" s="51"/>
      <c r="Z157" s="51"/>
      <c r="AA157" s="51"/>
      <c r="AB157" s="51"/>
      <c r="AC157" s="44"/>
      <c r="AD157" s="51"/>
      <c r="AE157" s="51"/>
      <c r="AF157" s="51"/>
      <c r="AG157" s="51"/>
      <c r="AH157" s="44"/>
      <c r="AI157" s="51"/>
      <c r="AJ157" s="51"/>
      <c r="AK157" s="51"/>
      <c r="AL157" s="51"/>
      <c r="AM157" s="44"/>
      <c r="AN157" s="51"/>
      <c r="AO157" s="51"/>
      <c r="AP157" s="51"/>
      <c r="AQ157" s="51"/>
    </row>
    <row r="158" spans="2:43" s="36" customFormat="1" ht="15.6" x14ac:dyDescent="0.6">
      <c r="B158" s="380"/>
      <c r="C158" s="65" t="s">
        <v>227</v>
      </c>
      <c r="D158" s="51">
        <f t="shared" si="7"/>
        <v>500</v>
      </c>
      <c r="E158" s="51">
        <f t="shared" si="8"/>
        <v>2</v>
      </c>
      <c r="F158" s="51">
        <f t="shared" si="9"/>
        <v>0</v>
      </c>
      <c r="G158" s="51">
        <f t="shared" si="10"/>
        <v>0</v>
      </c>
      <c r="H158" s="141"/>
      <c r="J158" s="51">
        <v>250</v>
      </c>
      <c r="K158" s="51">
        <v>1</v>
      </c>
      <c r="L158" s="51"/>
      <c r="M158" s="51"/>
      <c r="N158" s="150"/>
      <c r="O158" s="51">
        <v>250</v>
      </c>
      <c r="P158" s="51">
        <v>1</v>
      </c>
      <c r="Q158" s="51"/>
      <c r="R158" s="51"/>
      <c r="S158" s="44"/>
      <c r="T158" s="51"/>
      <c r="U158" s="51"/>
      <c r="V158" s="51"/>
      <c r="W158" s="51"/>
      <c r="X158" s="44"/>
      <c r="Y158" s="51"/>
      <c r="Z158" s="51"/>
      <c r="AA158" s="51"/>
      <c r="AB158" s="51"/>
      <c r="AC158" s="44"/>
      <c r="AD158" s="51"/>
      <c r="AE158" s="51"/>
      <c r="AF158" s="51"/>
      <c r="AG158" s="51"/>
      <c r="AH158" s="44"/>
      <c r="AI158" s="51"/>
      <c r="AJ158" s="51"/>
      <c r="AK158" s="51"/>
      <c r="AL158" s="51"/>
      <c r="AM158" s="44"/>
      <c r="AN158" s="51"/>
      <c r="AO158" s="51"/>
      <c r="AP158" s="51"/>
      <c r="AQ158" s="51"/>
    </row>
    <row r="159" spans="2:43" s="36" customFormat="1" ht="15.6" x14ac:dyDescent="0.6">
      <c r="B159" s="380"/>
      <c r="C159" s="65" t="s">
        <v>75</v>
      </c>
      <c r="D159" s="51">
        <f t="shared" si="7"/>
        <v>800</v>
      </c>
      <c r="E159" s="51">
        <f t="shared" si="8"/>
        <v>2</v>
      </c>
      <c r="F159" s="51">
        <f t="shared" si="9"/>
        <v>0</v>
      </c>
      <c r="G159" s="51">
        <f t="shared" si="10"/>
        <v>0</v>
      </c>
      <c r="H159" s="141"/>
      <c r="J159" s="51">
        <v>400</v>
      </c>
      <c r="K159" s="51">
        <v>1</v>
      </c>
      <c r="L159" s="51"/>
      <c r="M159" s="51"/>
      <c r="N159" s="150"/>
      <c r="O159" s="51">
        <v>400</v>
      </c>
      <c r="P159" s="51">
        <v>1</v>
      </c>
      <c r="Q159" s="51"/>
      <c r="R159" s="51"/>
      <c r="S159" s="44"/>
      <c r="T159" s="51"/>
      <c r="U159" s="51"/>
      <c r="V159" s="51"/>
      <c r="W159" s="51"/>
      <c r="X159" s="44"/>
      <c r="Y159" s="51"/>
      <c r="Z159" s="51"/>
      <c r="AA159" s="51"/>
      <c r="AB159" s="51"/>
      <c r="AC159" s="44"/>
      <c r="AD159" s="51"/>
      <c r="AE159" s="51"/>
      <c r="AF159" s="51"/>
      <c r="AG159" s="51"/>
      <c r="AH159" s="44"/>
      <c r="AI159" s="51"/>
      <c r="AJ159" s="51"/>
      <c r="AK159" s="51"/>
      <c r="AL159" s="51"/>
      <c r="AM159" s="44"/>
      <c r="AN159" s="51"/>
      <c r="AO159" s="51"/>
      <c r="AP159" s="51"/>
      <c r="AQ159" s="51"/>
    </row>
    <row r="160" spans="2:43" s="36" customFormat="1" ht="15.6" x14ac:dyDescent="0.6">
      <c r="B160" s="380"/>
      <c r="C160" s="65" t="s">
        <v>76</v>
      </c>
      <c r="D160" s="51">
        <f t="shared" si="7"/>
        <v>1100</v>
      </c>
      <c r="E160" s="51">
        <f t="shared" si="8"/>
        <v>12</v>
      </c>
      <c r="F160" s="51">
        <f t="shared" si="9"/>
        <v>0</v>
      </c>
      <c r="G160" s="51">
        <f t="shared" si="10"/>
        <v>0</v>
      </c>
      <c r="H160" s="141"/>
      <c r="J160" s="51">
        <v>550</v>
      </c>
      <c r="K160" s="51">
        <v>6</v>
      </c>
      <c r="L160" s="51"/>
      <c r="M160" s="51"/>
      <c r="N160" s="150"/>
      <c r="O160" s="51">
        <v>550</v>
      </c>
      <c r="P160" s="51">
        <v>6</v>
      </c>
      <c r="Q160" s="51"/>
      <c r="R160" s="51"/>
      <c r="S160" s="44"/>
      <c r="T160" s="51"/>
      <c r="U160" s="51"/>
      <c r="V160" s="51"/>
      <c r="W160" s="51"/>
      <c r="X160" s="44"/>
      <c r="Y160" s="51"/>
      <c r="Z160" s="51"/>
      <c r="AA160" s="51"/>
      <c r="AB160" s="51"/>
      <c r="AC160" s="44"/>
      <c r="AD160" s="51"/>
      <c r="AE160" s="51"/>
      <c r="AF160" s="51"/>
      <c r="AG160" s="51"/>
      <c r="AH160" s="44"/>
      <c r="AI160" s="51"/>
      <c r="AJ160" s="51"/>
      <c r="AK160" s="51"/>
      <c r="AL160" s="51"/>
      <c r="AM160" s="44"/>
      <c r="AN160" s="51"/>
      <c r="AO160" s="51"/>
      <c r="AP160" s="51"/>
      <c r="AQ160" s="51"/>
    </row>
    <row r="161" spans="2:43" s="36" customFormat="1" ht="15.6" x14ac:dyDescent="0.6">
      <c r="B161" s="380"/>
      <c r="C161" s="65" t="s">
        <v>77</v>
      </c>
      <c r="D161" s="51"/>
      <c r="E161" s="51"/>
      <c r="F161" s="51"/>
      <c r="G161" s="51"/>
      <c r="H161" s="141" t="s">
        <v>78</v>
      </c>
      <c r="J161" s="51">
        <f t="shared" ref="J161" si="11">+D161/2</f>
        <v>0</v>
      </c>
      <c r="K161" s="51"/>
      <c r="L161" s="51"/>
      <c r="M161" s="51"/>
      <c r="N161" s="150"/>
      <c r="O161" s="51"/>
      <c r="P161" s="51"/>
      <c r="Q161" s="51"/>
      <c r="R161" s="51"/>
      <c r="S161" s="44"/>
      <c r="T161" s="51"/>
      <c r="U161" s="51"/>
      <c r="V161" s="51"/>
      <c r="W161" s="51"/>
      <c r="X161" s="44"/>
      <c r="Y161" s="51"/>
      <c r="Z161" s="51"/>
      <c r="AA161" s="51"/>
      <c r="AB161" s="51"/>
      <c r="AC161" s="44"/>
      <c r="AD161" s="51"/>
      <c r="AE161" s="51"/>
      <c r="AF161" s="51"/>
      <c r="AG161" s="51"/>
      <c r="AH161" s="44"/>
      <c r="AI161" s="51"/>
      <c r="AJ161" s="51"/>
      <c r="AK161" s="51"/>
      <c r="AL161" s="51"/>
      <c r="AM161" s="44"/>
      <c r="AN161" s="51"/>
      <c r="AO161" s="51"/>
      <c r="AP161" s="51"/>
      <c r="AQ161" s="51"/>
    </row>
    <row r="162" spans="2:43" s="36" customFormat="1" ht="15.6" x14ac:dyDescent="0.6">
      <c r="B162" s="380"/>
      <c r="C162" s="66" t="s">
        <v>532</v>
      </c>
      <c r="D162" s="45">
        <f>SUM(D135:D161)</f>
        <v>1944500</v>
      </c>
      <c r="E162" s="227">
        <f>SUM(E135:E161)</f>
        <v>411</v>
      </c>
      <c r="F162" s="227">
        <f>SUM(F135:F161)</f>
        <v>300500</v>
      </c>
      <c r="G162" s="227">
        <f>SUM(G135:G161)</f>
        <v>500000</v>
      </c>
      <c r="H162" s="228"/>
      <c r="J162" s="227">
        <f>SUM(J135:J161)</f>
        <v>942250</v>
      </c>
      <c r="K162" s="227">
        <f>SUM(K135:K161)</f>
        <v>203</v>
      </c>
      <c r="L162" s="227">
        <f>SUM(L135:L161)</f>
        <v>200250</v>
      </c>
      <c r="M162" s="227">
        <f>SUM(M135:M161)</f>
        <v>250000</v>
      </c>
      <c r="N162" s="44"/>
      <c r="O162" s="45">
        <f>SUM(O135:O161)</f>
        <v>942250</v>
      </c>
      <c r="P162" s="45">
        <f>SUM(P135:P161)</f>
        <v>203</v>
      </c>
      <c r="Q162" s="45">
        <f>SUM(Q135:Q161)</f>
        <v>100250</v>
      </c>
      <c r="R162" s="45">
        <f>SUM(R135:R161)</f>
        <v>250000</v>
      </c>
      <c r="S162" s="153"/>
      <c r="T162" s="45">
        <f>SUM(T135:T161)</f>
        <v>0</v>
      </c>
      <c r="U162" s="45">
        <f>SUM(U135:U161)</f>
        <v>0</v>
      </c>
      <c r="V162" s="45">
        <f>SUM(V135:V161)</f>
        <v>0</v>
      </c>
      <c r="W162" s="45">
        <f>SUM(W135:W161)</f>
        <v>0</v>
      </c>
      <c r="X162" s="153"/>
      <c r="Y162" s="45">
        <f>SUM(Y135:Y161)</f>
        <v>0</v>
      </c>
      <c r="Z162" s="45">
        <f>SUM(Z135:Z161)</f>
        <v>0</v>
      </c>
      <c r="AA162" s="45">
        <f>SUM(AA135:AA161)</f>
        <v>0</v>
      </c>
      <c r="AB162" s="45">
        <f>SUM(AB135:AB161)</f>
        <v>0</v>
      </c>
      <c r="AC162" s="153"/>
      <c r="AD162" s="45">
        <f>SUM(AD135:AD161)</f>
        <v>0</v>
      </c>
      <c r="AE162" s="45">
        <f>SUM(AE135:AE161)</f>
        <v>0</v>
      </c>
      <c r="AF162" s="45">
        <f>SUM(AF135:AF161)</f>
        <v>0</v>
      </c>
      <c r="AG162" s="45">
        <f>SUM(AG135:AG161)</f>
        <v>0</v>
      </c>
      <c r="AH162" s="153"/>
      <c r="AI162" s="45">
        <f>SUM(AI135:AI161)</f>
        <v>0</v>
      </c>
      <c r="AJ162" s="45">
        <f>SUM(AJ135:AJ161)</f>
        <v>0</v>
      </c>
      <c r="AK162" s="45">
        <f>SUM(AK135:AK161)</f>
        <v>0</v>
      </c>
      <c r="AL162" s="45">
        <f>SUM(AL135:AL161)</f>
        <v>0</v>
      </c>
      <c r="AM162" s="153"/>
      <c r="AN162" s="45">
        <f>SUM(AN135:AN161)</f>
        <v>0</v>
      </c>
      <c r="AO162" s="45">
        <f>SUM(AO135:AO161)</f>
        <v>0</v>
      </c>
      <c r="AP162" s="45">
        <f>SUM(AP135:AP161)</f>
        <v>0</v>
      </c>
      <c r="AQ162" s="45">
        <f>SUM(AQ135:AQ161)</f>
        <v>0</v>
      </c>
    </row>
    <row r="163" spans="2:43" s="36" customFormat="1" ht="15.6" x14ac:dyDescent="0.6">
      <c r="B163" s="380"/>
      <c r="C163" s="67"/>
      <c r="D163" s="225"/>
      <c r="E163" s="223"/>
      <c r="F163" s="223"/>
      <c r="G163" s="223"/>
      <c r="H163" s="226"/>
      <c r="I163" s="37"/>
      <c r="J163" s="230"/>
      <c r="K163" s="223"/>
      <c r="L163" s="230"/>
      <c r="M163" s="223"/>
      <c r="N163" s="44"/>
      <c r="O163" s="230"/>
      <c r="P163" s="223"/>
      <c r="Q163" s="230"/>
      <c r="R163" s="223"/>
      <c r="S163" s="50"/>
      <c r="T163" s="230"/>
      <c r="U163" s="223"/>
      <c r="V163" s="230"/>
      <c r="W163" s="223"/>
      <c r="X163" s="50"/>
      <c r="Y163" s="230"/>
      <c r="Z163" s="223"/>
      <c r="AA163" s="230"/>
      <c r="AB163" s="223"/>
      <c r="AC163" s="50"/>
      <c r="AD163" s="230"/>
      <c r="AE163" s="223"/>
      <c r="AF163" s="230"/>
      <c r="AG163" s="223"/>
      <c r="AH163" s="50"/>
      <c r="AI163" s="230"/>
      <c r="AJ163" s="223"/>
      <c r="AK163" s="230"/>
      <c r="AL163" s="223"/>
      <c r="AM163" s="50"/>
      <c r="AN163" s="230"/>
      <c r="AO163" s="223"/>
      <c r="AP163" s="230"/>
      <c r="AQ163" s="223"/>
    </row>
    <row r="164" spans="2:43" s="36" customFormat="1" ht="15.9" thickBot="1" x14ac:dyDescent="0.65">
      <c r="B164" s="380"/>
      <c r="C164" s="68" t="s">
        <v>127</v>
      </c>
      <c r="D164" s="84">
        <f>+D162-D128</f>
        <v>-40000</v>
      </c>
      <c r="E164" s="223"/>
      <c r="F164" s="223"/>
      <c r="G164" s="223"/>
      <c r="H164" s="226"/>
      <c r="I164" s="37"/>
      <c r="J164" s="230"/>
      <c r="K164" s="223"/>
      <c r="L164" s="230"/>
      <c r="M164" s="223"/>
      <c r="N164" s="44"/>
      <c r="O164" s="230"/>
      <c r="P164" s="223"/>
      <c r="Q164" s="230"/>
      <c r="R164" s="223"/>
      <c r="S164" s="50"/>
      <c r="T164" s="230"/>
      <c r="U164" s="223"/>
      <c r="V164" s="230"/>
      <c r="W164" s="223"/>
      <c r="X164" s="50"/>
      <c r="Y164" s="230"/>
      <c r="Z164" s="223"/>
      <c r="AA164" s="230"/>
      <c r="AB164" s="223"/>
      <c r="AC164" s="50"/>
      <c r="AD164" s="230"/>
      <c r="AE164" s="223"/>
      <c r="AF164" s="230"/>
      <c r="AG164" s="223"/>
      <c r="AH164" s="50"/>
      <c r="AI164" s="230"/>
      <c r="AJ164" s="223"/>
      <c r="AK164" s="230"/>
      <c r="AL164" s="223"/>
      <c r="AM164" s="50"/>
      <c r="AN164" s="230"/>
      <c r="AO164" s="223"/>
      <c r="AP164" s="230"/>
      <c r="AQ164" s="223"/>
    </row>
    <row r="165" spans="2:43" s="36" customFormat="1" ht="15.9" thickTop="1" x14ac:dyDescent="0.6">
      <c r="B165" s="380"/>
      <c r="C165" s="69"/>
      <c r="D165" s="85"/>
      <c r="E165" s="223"/>
      <c r="F165" s="223"/>
      <c r="G165" s="223"/>
      <c r="H165" s="226"/>
      <c r="I165" s="37"/>
      <c r="J165" s="230"/>
      <c r="K165" s="223"/>
      <c r="L165" s="230"/>
      <c r="M165" s="223"/>
      <c r="N165" s="44"/>
      <c r="O165" s="230"/>
      <c r="P165" s="223"/>
      <c r="Q165" s="230"/>
      <c r="R165" s="223"/>
      <c r="S165" s="50"/>
      <c r="T165" s="230"/>
      <c r="U165" s="223"/>
      <c r="V165" s="230"/>
      <c r="W165" s="223"/>
      <c r="X165" s="50"/>
      <c r="Y165" s="230"/>
      <c r="Z165" s="223"/>
      <c r="AA165" s="230"/>
      <c r="AB165" s="223"/>
      <c r="AC165" s="50"/>
      <c r="AD165" s="230"/>
      <c r="AE165" s="223"/>
      <c r="AF165" s="230"/>
      <c r="AG165" s="223"/>
      <c r="AH165" s="50"/>
      <c r="AI165" s="230"/>
      <c r="AJ165" s="223"/>
      <c r="AK165" s="230"/>
      <c r="AL165" s="223"/>
      <c r="AM165" s="50"/>
      <c r="AN165" s="230"/>
      <c r="AO165" s="223"/>
      <c r="AP165" s="230"/>
      <c r="AQ165" s="223"/>
    </row>
    <row r="166" spans="2:43" s="36" customFormat="1" ht="15.6" x14ac:dyDescent="0.6">
      <c r="B166" s="380"/>
      <c r="C166" s="70" t="s">
        <v>61</v>
      </c>
      <c r="D166" s="86"/>
      <c r="E166" s="223"/>
      <c r="F166" s="223"/>
      <c r="G166" s="223"/>
      <c r="H166" s="226"/>
      <c r="I166" s="37"/>
      <c r="J166" s="230"/>
      <c r="K166" s="223"/>
      <c r="L166" s="230"/>
      <c r="M166" s="223"/>
      <c r="N166" s="44"/>
      <c r="O166" s="230"/>
      <c r="P166" s="223"/>
      <c r="Q166" s="230"/>
      <c r="R166" s="223"/>
      <c r="S166" s="50"/>
      <c r="T166" s="230"/>
      <c r="U166" s="223"/>
      <c r="V166" s="230"/>
      <c r="W166" s="223"/>
      <c r="X166" s="50"/>
      <c r="Y166" s="230"/>
      <c r="Z166" s="223"/>
      <c r="AA166" s="230"/>
      <c r="AB166" s="223"/>
      <c r="AC166" s="50"/>
      <c r="AD166" s="230"/>
      <c r="AE166" s="223"/>
      <c r="AF166" s="230"/>
      <c r="AG166" s="223"/>
      <c r="AH166" s="50"/>
      <c r="AI166" s="230"/>
      <c r="AJ166" s="223"/>
      <c r="AK166" s="230"/>
      <c r="AL166" s="223"/>
      <c r="AM166" s="50"/>
      <c r="AN166" s="230"/>
      <c r="AO166" s="223"/>
      <c r="AP166" s="230"/>
      <c r="AQ166" s="223"/>
    </row>
    <row r="167" spans="2:43" s="36" customFormat="1" ht="15.6" x14ac:dyDescent="0.6">
      <c r="B167" s="380"/>
      <c r="C167" s="70"/>
      <c r="D167" s="86"/>
      <c r="E167" s="223"/>
      <c r="F167" s="223"/>
      <c r="G167" s="223"/>
      <c r="H167" s="226"/>
      <c r="I167" s="37"/>
      <c r="J167" s="230"/>
      <c r="K167" s="223"/>
      <c r="L167" s="230"/>
      <c r="M167" s="223"/>
      <c r="N167" s="44"/>
      <c r="O167" s="230"/>
      <c r="P167" s="223"/>
      <c r="Q167" s="230"/>
      <c r="R167" s="223"/>
      <c r="S167" s="50"/>
      <c r="T167" s="230"/>
      <c r="U167" s="223"/>
      <c r="V167" s="230"/>
      <c r="W167" s="223"/>
      <c r="X167" s="50"/>
      <c r="Y167" s="230"/>
      <c r="Z167" s="223"/>
      <c r="AA167" s="230"/>
      <c r="AB167" s="223"/>
      <c r="AC167" s="50"/>
      <c r="AD167" s="230"/>
      <c r="AE167" s="223"/>
      <c r="AF167" s="230"/>
      <c r="AG167" s="223"/>
      <c r="AH167" s="50"/>
      <c r="AI167" s="230"/>
      <c r="AJ167" s="223"/>
      <c r="AK167" s="230"/>
      <c r="AL167" s="223"/>
      <c r="AM167" s="50"/>
      <c r="AN167" s="230"/>
      <c r="AO167" s="223"/>
      <c r="AP167" s="230"/>
      <c r="AQ167" s="223"/>
    </row>
    <row r="168" spans="2:43" s="36" customFormat="1" ht="15.6" x14ac:dyDescent="0.6">
      <c r="B168" s="380"/>
      <c r="C168" s="70"/>
      <c r="D168" s="86"/>
      <c r="E168" s="223"/>
      <c r="F168" s="223"/>
      <c r="G168" s="223"/>
      <c r="H168" s="226"/>
      <c r="I168" s="37"/>
      <c r="J168" s="230"/>
      <c r="K168" s="223"/>
      <c r="L168" s="230"/>
      <c r="M168" s="223"/>
      <c r="N168" s="44"/>
      <c r="O168" s="230"/>
      <c r="P168" s="223"/>
      <c r="Q168" s="230"/>
      <c r="R168" s="223"/>
      <c r="S168" s="50"/>
      <c r="T168" s="230"/>
      <c r="U168" s="223"/>
      <c r="V168" s="230"/>
      <c r="W168" s="223"/>
      <c r="X168" s="50"/>
      <c r="Y168" s="230"/>
      <c r="Z168" s="223"/>
      <c r="AA168" s="230"/>
      <c r="AB168" s="223"/>
      <c r="AC168" s="50"/>
      <c r="AD168" s="230"/>
      <c r="AE168" s="223"/>
      <c r="AF168" s="230"/>
      <c r="AG168" s="223"/>
      <c r="AH168" s="50"/>
      <c r="AI168" s="230"/>
      <c r="AJ168" s="223"/>
      <c r="AK168" s="230"/>
      <c r="AL168" s="223"/>
      <c r="AM168" s="50"/>
      <c r="AN168" s="230"/>
      <c r="AO168" s="223"/>
      <c r="AP168" s="230"/>
      <c r="AQ168" s="223"/>
    </row>
    <row r="169" spans="2:43" s="36" customFormat="1" ht="15.6" x14ac:dyDescent="0.6">
      <c r="B169" s="380"/>
      <c r="C169" s="70"/>
      <c r="D169" s="86"/>
      <c r="E169" s="223"/>
      <c r="F169" s="223"/>
      <c r="G169" s="223"/>
      <c r="H169" s="226"/>
      <c r="I169" s="37"/>
      <c r="J169" s="230"/>
      <c r="K169" s="223"/>
      <c r="L169" s="230"/>
      <c r="M169" s="223"/>
      <c r="N169" s="44"/>
      <c r="O169" s="230"/>
      <c r="P169" s="223"/>
      <c r="Q169" s="230"/>
      <c r="R169" s="223"/>
      <c r="S169" s="50"/>
      <c r="T169" s="230"/>
      <c r="U169" s="223"/>
      <c r="V169" s="230"/>
      <c r="W169" s="223"/>
      <c r="X169" s="50"/>
      <c r="Y169" s="230"/>
      <c r="Z169" s="223"/>
      <c r="AA169" s="230"/>
      <c r="AB169" s="223"/>
      <c r="AC169" s="50"/>
      <c r="AD169" s="230"/>
      <c r="AE169" s="223"/>
      <c r="AF169" s="230"/>
      <c r="AG169" s="223"/>
      <c r="AH169" s="50"/>
      <c r="AI169" s="230"/>
      <c r="AJ169" s="223"/>
      <c r="AK169" s="230"/>
      <c r="AL169" s="223"/>
      <c r="AM169" s="50"/>
      <c r="AN169" s="230"/>
      <c r="AO169" s="223"/>
      <c r="AP169" s="230"/>
      <c r="AQ169" s="223"/>
    </row>
    <row r="170" spans="2:43" s="36" customFormat="1" ht="15.6" x14ac:dyDescent="0.6">
      <c r="B170" s="147"/>
      <c r="C170" s="67"/>
      <c r="D170" s="225"/>
      <c r="E170" s="223"/>
      <c r="F170" s="223"/>
      <c r="G170" s="223"/>
      <c r="H170" s="226"/>
      <c r="I170" s="37"/>
      <c r="J170" s="229" t="s">
        <v>80</v>
      </c>
      <c r="K170" s="229"/>
      <c r="L170" s="229"/>
      <c r="M170" s="229"/>
      <c r="N170" s="46"/>
      <c r="O170" s="156" t="s">
        <v>80</v>
      </c>
      <c r="P170" s="156"/>
      <c r="Q170" s="156"/>
      <c r="R170" s="156"/>
      <c r="S170" s="50"/>
      <c r="T170" s="156" t="s">
        <v>80</v>
      </c>
      <c r="U170" s="156"/>
      <c r="V170" s="156"/>
      <c r="W170" s="156"/>
      <c r="X170" s="50"/>
      <c r="Y170" s="156" t="s">
        <v>80</v>
      </c>
      <c r="Z170" s="156"/>
      <c r="AA170" s="156"/>
      <c r="AB170" s="156"/>
      <c r="AC170" s="50"/>
      <c r="AD170" s="156" t="s">
        <v>80</v>
      </c>
      <c r="AE170" s="156"/>
      <c r="AF170" s="156"/>
      <c r="AG170" s="156"/>
      <c r="AH170" s="50"/>
      <c r="AI170" s="156" t="s">
        <v>80</v>
      </c>
      <c r="AJ170" s="156"/>
      <c r="AK170" s="156"/>
      <c r="AL170" s="156"/>
      <c r="AM170" s="50"/>
      <c r="AN170" s="156" t="s">
        <v>80</v>
      </c>
      <c r="AO170" s="156"/>
      <c r="AP170" s="156"/>
      <c r="AQ170" s="156"/>
    </row>
    <row r="171" spans="2:43" s="37" customFormat="1" ht="18.3" x14ac:dyDescent="0.7">
      <c r="B171" s="380" t="s">
        <v>119</v>
      </c>
      <c r="C171" s="60" t="s">
        <v>82</v>
      </c>
      <c r="D171" s="83" t="s">
        <v>64</v>
      </c>
      <c r="E171" s="41" t="s">
        <v>65</v>
      </c>
      <c r="F171" s="41" t="s">
        <v>183</v>
      </c>
      <c r="G171" s="41" t="s">
        <v>184</v>
      </c>
      <c r="H171" s="41" t="s">
        <v>66</v>
      </c>
      <c r="I171" s="36"/>
      <c r="J171" s="41" t="s">
        <v>64</v>
      </c>
      <c r="K171" s="41" t="s">
        <v>65</v>
      </c>
      <c r="L171" s="41" t="s">
        <v>183</v>
      </c>
      <c r="M171" s="41" t="s">
        <v>184</v>
      </c>
      <c r="N171" s="154"/>
      <c r="O171" s="41" t="s">
        <v>64</v>
      </c>
      <c r="P171" s="41" t="s">
        <v>65</v>
      </c>
      <c r="Q171" s="41" t="s">
        <v>183</v>
      </c>
      <c r="R171" s="41" t="s">
        <v>184</v>
      </c>
      <c r="S171" s="153"/>
      <c r="T171" s="41" t="s">
        <v>64</v>
      </c>
      <c r="U171" s="41" t="s">
        <v>65</v>
      </c>
      <c r="V171" s="41" t="s">
        <v>183</v>
      </c>
      <c r="W171" s="41" t="s">
        <v>184</v>
      </c>
      <c r="X171" s="153"/>
      <c r="Y171" s="41" t="s">
        <v>64</v>
      </c>
      <c r="Z171" s="41" t="s">
        <v>65</v>
      </c>
      <c r="AA171" s="41" t="s">
        <v>183</v>
      </c>
      <c r="AB171" s="41" t="s">
        <v>184</v>
      </c>
      <c r="AC171" s="153"/>
      <c r="AD171" s="41" t="s">
        <v>64</v>
      </c>
      <c r="AE171" s="41" t="s">
        <v>65</v>
      </c>
      <c r="AF171" s="41" t="s">
        <v>183</v>
      </c>
      <c r="AG171" s="41" t="s">
        <v>184</v>
      </c>
      <c r="AH171" s="153"/>
      <c r="AI171" s="41" t="s">
        <v>64</v>
      </c>
      <c r="AJ171" s="41" t="s">
        <v>65</v>
      </c>
      <c r="AK171" s="41" t="s">
        <v>183</v>
      </c>
      <c r="AL171" s="41" t="s">
        <v>184</v>
      </c>
      <c r="AM171" s="153"/>
      <c r="AN171" s="41" t="s">
        <v>64</v>
      </c>
      <c r="AO171" s="41" t="s">
        <v>65</v>
      </c>
      <c r="AP171" s="41" t="s">
        <v>183</v>
      </c>
      <c r="AQ171" s="41" t="s">
        <v>184</v>
      </c>
    </row>
    <row r="172" spans="2:43" s="37" customFormat="1" ht="15.6" x14ac:dyDescent="0.6">
      <c r="B172" s="380"/>
      <c r="C172" s="65" t="s">
        <v>216</v>
      </c>
      <c r="D172" s="51">
        <f t="shared" ref="D172:D199" si="12">SUM(J172,O172,T172,Y172,AD172,AI172,AN172)</f>
        <v>0</v>
      </c>
      <c r="E172" s="51">
        <f t="shared" ref="E172:G199" si="13">SUM(K172,P172,U172,Z172,AE172,AJ172,AO172)</f>
        <v>0</v>
      </c>
      <c r="F172" s="51">
        <f t="shared" si="13"/>
        <v>0</v>
      </c>
      <c r="G172" s="51">
        <f t="shared" si="13"/>
        <v>0</v>
      </c>
      <c r="H172" s="140"/>
      <c r="I172" s="36"/>
      <c r="J172" s="52"/>
      <c r="K172" s="52"/>
      <c r="L172" s="52"/>
      <c r="M172" s="52"/>
      <c r="N172" s="154"/>
      <c r="O172" s="52"/>
      <c r="P172" s="52"/>
      <c r="Q172" s="52"/>
      <c r="R172" s="52"/>
      <c r="S172" s="155"/>
      <c r="T172" s="52"/>
      <c r="U172" s="52"/>
      <c r="V172" s="52"/>
      <c r="W172" s="52"/>
      <c r="X172" s="155"/>
      <c r="Y172" s="52"/>
      <c r="Z172" s="52"/>
      <c r="AA172" s="52"/>
      <c r="AB172" s="52"/>
      <c r="AC172" s="155"/>
      <c r="AD172" s="52"/>
      <c r="AE172" s="52"/>
      <c r="AF172" s="52"/>
      <c r="AG172" s="52"/>
      <c r="AH172" s="155"/>
      <c r="AI172" s="52"/>
      <c r="AJ172" s="52"/>
      <c r="AK172" s="52"/>
      <c r="AL172" s="52"/>
      <c r="AM172" s="155"/>
      <c r="AN172" s="52"/>
      <c r="AO172" s="52"/>
      <c r="AP172" s="52"/>
      <c r="AQ172" s="52"/>
    </row>
    <row r="173" spans="2:43" s="37" customFormat="1" ht="15.6" x14ac:dyDescent="0.6">
      <c r="B173" s="380"/>
      <c r="C173" s="65" t="s">
        <v>217</v>
      </c>
      <c r="D173" s="51">
        <f t="shared" si="12"/>
        <v>0</v>
      </c>
      <c r="E173" s="51">
        <f t="shared" si="13"/>
        <v>0</v>
      </c>
      <c r="F173" s="51">
        <f t="shared" si="13"/>
        <v>0</v>
      </c>
      <c r="G173" s="51">
        <f t="shared" si="13"/>
        <v>0</v>
      </c>
      <c r="H173" s="140"/>
      <c r="I173" s="36"/>
      <c r="J173" s="52"/>
      <c r="K173" s="52"/>
      <c r="L173" s="52"/>
      <c r="M173" s="52"/>
      <c r="N173" s="154"/>
      <c r="O173" s="52"/>
      <c r="P173" s="52"/>
      <c r="Q173" s="52"/>
      <c r="R173" s="52"/>
      <c r="S173" s="155"/>
      <c r="T173" s="52"/>
      <c r="U173" s="52"/>
      <c r="V173" s="52"/>
      <c r="W173" s="52"/>
      <c r="X173" s="155"/>
      <c r="Y173" s="52"/>
      <c r="Z173" s="52"/>
      <c r="AA173" s="52"/>
      <c r="AB173" s="52"/>
      <c r="AC173" s="155"/>
      <c r="AD173" s="52"/>
      <c r="AE173" s="52"/>
      <c r="AF173" s="52"/>
      <c r="AG173" s="52"/>
      <c r="AH173" s="155"/>
      <c r="AI173" s="52"/>
      <c r="AJ173" s="52"/>
      <c r="AK173" s="52"/>
      <c r="AL173" s="52"/>
      <c r="AM173" s="155"/>
      <c r="AN173" s="52"/>
      <c r="AO173" s="52"/>
      <c r="AP173" s="52"/>
      <c r="AQ173" s="52"/>
    </row>
    <row r="174" spans="2:43" s="37" customFormat="1" ht="15.6" x14ac:dyDescent="0.6">
      <c r="B174" s="380"/>
      <c r="C174" s="65" t="s">
        <v>218</v>
      </c>
      <c r="D174" s="51">
        <f t="shared" si="12"/>
        <v>0</v>
      </c>
      <c r="E174" s="51">
        <f t="shared" si="13"/>
        <v>0</v>
      </c>
      <c r="F174" s="51">
        <f t="shared" si="13"/>
        <v>0</v>
      </c>
      <c r="G174" s="51">
        <f t="shared" si="13"/>
        <v>0</v>
      </c>
      <c r="H174" s="140"/>
      <c r="I174" s="36"/>
      <c r="J174" s="52"/>
      <c r="K174" s="52"/>
      <c r="L174" s="52"/>
      <c r="M174" s="52"/>
      <c r="N174" s="154"/>
      <c r="O174" s="52"/>
      <c r="P174" s="52"/>
      <c r="Q174" s="52"/>
      <c r="R174" s="52"/>
      <c r="S174" s="155"/>
      <c r="T174" s="52"/>
      <c r="U174" s="52"/>
      <c r="V174" s="52"/>
      <c r="W174" s="52"/>
      <c r="X174" s="155"/>
      <c r="Y174" s="52"/>
      <c r="Z174" s="52"/>
      <c r="AA174" s="52"/>
      <c r="AB174" s="52"/>
      <c r="AC174" s="155"/>
      <c r="AD174" s="52"/>
      <c r="AE174" s="52"/>
      <c r="AF174" s="52"/>
      <c r="AG174" s="52"/>
      <c r="AH174" s="155"/>
      <c r="AI174" s="52"/>
      <c r="AJ174" s="52"/>
      <c r="AK174" s="52"/>
      <c r="AL174" s="52"/>
      <c r="AM174" s="155"/>
      <c r="AN174" s="52"/>
      <c r="AO174" s="52"/>
      <c r="AP174" s="52"/>
      <c r="AQ174" s="52"/>
    </row>
    <row r="175" spans="2:43" s="37" customFormat="1" ht="15.6" x14ac:dyDescent="0.6">
      <c r="B175" s="380"/>
      <c r="C175" s="65" t="s">
        <v>558</v>
      </c>
      <c r="D175" s="51">
        <f t="shared" si="12"/>
        <v>0</v>
      </c>
      <c r="E175" s="51">
        <f t="shared" si="13"/>
        <v>0</v>
      </c>
      <c r="F175" s="51">
        <f t="shared" si="13"/>
        <v>0</v>
      </c>
      <c r="G175" s="51">
        <f t="shared" si="13"/>
        <v>0</v>
      </c>
      <c r="H175" s="140"/>
      <c r="I175" s="36"/>
      <c r="J175" s="52"/>
      <c r="K175" s="52"/>
      <c r="L175" s="52"/>
      <c r="M175" s="52"/>
      <c r="N175" s="154"/>
      <c r="O175" s="52"/>
      <c r="P175" s="52"/>
      <c r="Q175" s="52"/>
      <c r="R175" s="52"/>
      <c r="S175" s="155"/>
      <c r="T175" s="52"/>
      <c r="U175" s="52"/>
      <c r="V175" s="52"/>
      <c r="W175" s="52"/>
      <c r="X175" s="155"/>
      <c r="Y175" s="52"/>
      <c r="Z175" s="52"/>
      <c r="AA175" s="52"/>
      <c r="AB175" s="52"/>
      <c r="AC175" s="155"/>
      <c r="AD175" s="52"/>
      <c r="AE175" s="52"/>
      <c r="AF175" s="52"/>
      <c r="AG175" s="52"/>
      <c r="AH175" s="155"/>
      <c r="AI175" s="52"/>
      <c r="AJ175" s="52"/>
      <c r="AK175" s="52"/>
      <c r="AL175" s="52"/>
      <c r="AM175" s="155"/>
      <c r="AN175" s="52"/>
      <c r="AO175" s="52"/>
      <c r="AP175" s="52"/>
      <c r="AQ175" s="52"/>
    </row>
    <row r="176" spans="2:43" s="37" customFormat="1" ht="15.6" x14ac:dyDescent="0.6">
      <c r="B176" s="380"/>
      <c r="C176" s="65" t="s">
        <v>220</v>
      </c>
      <c r="D176" s="51">
        <f t="shared" si="12"/>
        <v>0</v>
      </c>
      <c r="E176" s="51">
        <f t="shared" si="13"/>
        <v>0</v>
      </c>
      <c r="F176" s="51">
        <f t="shared" si="13"/>
        <v>0</v>
      </c>
      <c r="G176" s="51">
        <f t="shared" si="13"/>
        <v>0</v>
      </c>
      <c r="H176" s="140"/>
      <c r="I176" s="36"/>
      <c r="J176" s="52"/>
      <c r="K176" s="52"/>
      <c r="L176" s="52"/>
      <c r="M176" s="52"/>
      <c r="N176" s="154"/>
      <c r="O176" s="52"/>
      <c r="P176" s="52"/>
      <c r="Q176" s="52"/>
      <c r="R176" s="52"/>
      <c r="S176" s="155"/>
      <c r="T176" s="52"/>
      <c r="U176" s="52"/>
      <c r="V176" s="52"/>
      <c r="W176" s="52"/>
      <c r="X176" s="155"/>
      <c r="Y176" s="52"/>
      <c r="Z176" s="52"/>
      <c r="AA176" s="52"/>
      <c r="AB176" s="52"/>
      <c r="AC176" s="155"/>
      <c r="AD176" s="52"/>
      <c r="AE176" s="52"/>
      <c r="AF176" s="52"/>
      <c r="AG176" s="52"/>
      <c r="AH176" s="155"/>
      <c r="AI176" s="52"/>
      <c r="AJ176" s="52"/>
      <c r="AK176" s="52"/>
      <c r="AL176" s="52"/>
      <c r="AM176" s="155"/>
      <c r="AN176" s="52"/>
      <c r="AO176" s="52"/>
      <c r="AP176" s="52"/>
      <c r="AQ176" s="52"/>
    </row>
    <row r="177" spans="2:43" s="37" customFormat="1" ht="15.6" x14ac:dyDescent="0.6">
      <c r="B177" s="380"/>
      <c r="C177" s="65" t="s">
        <v>221</v>
      </c>
      <c r="D177" s="51">
        <f t="shared" si="12"/>
        <v>0</v>
      </c>
      <c r="E177" s="51">
        <f t="shared" si="13"/>
        <v>0</v>
      </c>
      <c r="F177" s="51">
        <f t="shared" si="13"/>
        <v>0</v>
      </c>
      <c r="G177" s="51">
        <f t="shared" si="13"/>
        <v>0</v>
      </c>
      <c r="H177" s="140"/>
      <c r="I177" s="36"/>
      <c r="J177" s="52"/>
      <c r="K177" s="52"/>
      <c r="L177" s="52"/>
      <c r="M177" s="52"/>
      <c r="N177" s="154"/>
      <c r="O177" s="52"/>
      <c r="P177" s="52"/>
      <c r="Q177" s="52"/>
      <c r="R177" s="52"/>
      <c r="S177" s="155"/>
      <c r="T177" s="52"/>
      <c r="U177" s="52"/>
      <c r="V177" s="52"/>
      <c r="W177" s="52"/>
      <c r="X177" s="155"/>
      <c r="Y177" s="52"/>
      <c r="Z177" s="52"/>
      <c r="AA177" s="52"/>
      <c r="AB177" s="52"/>
      <c r="AC177" s="155"/>
      <c r="AD177" s="52"/>
      <c r="AE177" s="52"/>
      <c r="AF177" s="52"/>
      <c r="AG177" s="52"/>
      <c r="AH177" s="155"/>
      <c r="AI177" s="52"/>
      <c r="AJ177" s="52"/>
      <c r="AK177" s="52"/>
      <c r="AL177" s="52"/>
      <c r="AM177" s="155"/>
      <c r="AN177" s="52"/>
      <c r="AO177" s="52"/>
      <c r="AP177" s="52"/>
      <c r="AQ177" s="52"/>
    </row>
    <row r="178" spans="2:43" s="37" customFormat="1" ht="15.6" x14ac:dyDescent="0.6">
      <c r="B178" s="380"/>
      <c r="C178" s="65" t="s">
        <v>222</v>
      </c>
      <c r="D178" s="51">
        <f t="shared" si="12"/>
        <v>0</v>
      </c>
      <c r="E178" s="51">
        <f t="shared" si="13"/>
        <v>0</v>
      </c>
      <c r="F178" s="51">
        <f t="shared" si="13"/>
        <v>0</v>
      </c>
      <c r="G178" s="51">
        <f t="shared" si="13"/>
        <v>0</v>
      </c>
      <c r="H178" s="140"/>
      <c r="I178" s="36"/>
      <c r="J178" s="52"/>
      <c r="K178" s="52"/>
      <c r="L178" s="52"/>
      <c r="M178" s="52"/>
      <c r="N178" s="154"/>
      <c r="O178" s="52"/>
      <c r="P178" s="52"/>
      <c r="Q178" s="52"/>
      <c r="R178" s="52"/>
      <c r="S178" s="155"/>
      <c r="T178" s="52"/>
      <c r="U178" s="52"/>
      <c r="V178" s="52"/>
      <c r="W178" s="52"/>
      <c r="X178" s="155"/>
      <c r="Y178" s="52"/>
      <c r="Z178" s="52"/>
      <c r="AA178" s="52"/>
      <c r="AB178" s="52"/>
      <c r="AC178" s="155"/>
      <c r="AD178" s="52"/>
      <c r="AE178" s="52"/>
      <c r="AF178" s="52"/>
      <c r="AG178" s="52"/>
      <c r="AH178" s="155"/>
      <c r="AI178" s="52"/>
      <c r="AJ178" s="52"/>
      <c r="AK178" s="52"/>
      <c r="AL178" s="52"/>
      <c r="AM178" s="155"/>
      <c r="AN178" s="52"/>
      <c r="AO178" s="52"/>
      <c r="AP178" s="52"/>
      <c r="AQ178" s="52"/>
    </row>
    <row r="179" spans="2:43" s="37" customFormat="1" ht="15.6" x14ac:dyDescent="0.6">
      <c r="B179" s="380"/>
      <c r="C179" s="65" t="s">
        <v>224</v>
      </c>
      <c r="D179" s="51">
        <f t="shared" si="12"/>
        <v>0</v>
      </c>
      <c r="E179" s="51">
        <f t="shared" si="13"/>
        <v>0</v>
      </c>
      <c r="F179" s="51">
        <f t="shared" si="13"/>
        <v>0</v>
      </c>
      <c r="G179" s="51">
        <f t="shared" si="13"/>
        <v>0</v>
      </c>
      <c r="H179" s="140"/>
      <c r="I179" s="36"/>
      <c r="J179" s="52"/>
      <c r="K179" s="52"/>
      <c r="L179" s="52"/>
      <c r="M179" s="52"/>
      <c r="N179" s="154"/>
      <c r="O179" s="52"/>
      <c r="P179" s="52"/>
      <c r="Q179" s="52"/>
      <c r="R179" s="52"/>
      <c r="S179" s="155"/>
      <c r="T179" s="52"/>
      <c r="U179" s="52"/>
      <c r="V179" s="52"/>
      <c r="W179" s="52"/>
      <c r="X179" s="155"/>
      <c r="Y179" s="52"/>
      <c r="Z179" s="52"/>
      <c r="AA179" s="52"/>
      <c r="AB179" s="52"/>
      <c r="AC179" s="155"/>
      <c r="AD179" s="52"/>
      <c r="AE179" s="52"/>
      <c r="AF179" s="52"/>
      <c r="AG179" s="52"/>
      <c r="AH179" s="155"/>
      <c r="AI179" s="52"/>
      <c r="AJ179" s="52"/>
      <c r="AK179" s="52"/>
      <c r="AL179" s="52"/>
      <c r="AM179" s="155"/>
      <c r="AN179" s="52"/>
      <c r="AO179" s="52"/>
      <c r="AP179" s="52"/>
      <c r="AQ179" s="52"/>
    </row>
    <row r="180" spans="2:43" s="37" customFormat="1" ht="15.6" x14ac:dyDescent="0.6">
      <c r="B180" s="380"/>
      <c r="C180" s="65" t="s">
        <v>225</v>
      </c>
      <c r="D180" s="51">
        <f t="shared" si="12"/>
        <v>0</v>
      </c>
      <c r="E180" s="51">
        <f t="shared" si="13"/>
        <v>0</v>
      </c>
      <c r="F180" s="51">
        <f t="shared" si="13"/>
        <v>0</v>
      </c>
      <c r="G180" s="51">
        <f t="shared" si="13"/>
        <v>0</v>
      </c>
      <c r="H180" s="140"/>
      <c r="I180" s="36"/>
      <c r="J180" s="52"/>
      <c r="K180" s="52"/>
      <c r="L180" s="52"/>
      <c r="M180" s="52"/>
      <c r="N180" s="154"/>
      <c r="O180" s="52"/>
      <c r="P180" s="52"/>
      <c r="Q180" s="52"/>
      <c r="R180" s="52"/>
      <c r="S180" s="155"/>
      <c r="T180" s="52"/>
      <c r="U180" s="52"/>
      <c r="V180" s="52"/>
      <c r="W180" s="52"/>
      <c r="X180" s="155"/>
      <c r="Y180" s="52"/>
      <c r="Z180" s="52"/>
      <c r="AA180" s="52"/>
      <c r="AB180" s="52"/>
      <c r="AC180" s="155"/>
      <c r="AD180" s="52"/>
      <c r="AE180" s="52"/>
      <c r="AF180" s="52"/>
      <c r="AG180" s="52"/>
      <c r="AH180" s="155"/>
      <c r="AI180" s="52"/>
      <c r="AJ180" s="52"/>
      <c r="AK180" s="52"/>
      <c r="AL180" s="52"/>
      <c r="AM180" s="155"/>
      <c r="AN180" s="52"/>
      <c r="AO180" s="52"/>
      <c r="AP180" s="52"/>
      <c r="AQ180" s="52"/>
    </row>
    <row r="181" spans="2:43" s="37" customFormat="1" ht="15.6" x14ac:dyDescent="0.6">
      <c r="B181" s="380"/>
      <c r="C181" s="65" t="s">
        <v>226</v>
      </c>
      <c r="D181" s="51">
        <f t="shared" si="12"/>
        <v>0</v>
      </c>
      <c r="E181" s="51">
        <f t="shared" si="13"/>
        <v>0</v>
      </c>
      <c r="F181" s="51">
        <f t="shared" si="13"/>
        <v>0</v>
      </c>
      <c r="G181" s="51">
        <f t="shared" si="13"/>
        <v>0</v>
      </c>
      <c r="H181" s="140"/>
      <c r="I181" s="36"/>
      <c r="J181" s="52"/>
      <c r="K181" s="52"/>
      <c r="L181" s="52"/>
      <c r="M181" s="52"/>
      <c r="N181" s="154"/>
      <c r="O181" s="52"/>
      <c r="P181" s="52"/>
      <c r="Q181" s="52"/>
      <c r="R181" s="52"/>
      <c r="S181" s="155"/>
      <c r="T181" s="52"/>
      <c r="U181" s="52"/>
      <c r="V181" s="52"/>
      <c r="W181" s="52"/>
      <c r="X181" s="155"/>
      <c r="Y181" s="52"/>
      <c r="Z181" s="52"/>
      <c r="AA181" s="52"/>
      <c r="AB181" s="52"/>
      <c r="AC181" s="155"/>
      <c r="AD181" s="52"/>
      <c r="AE181" s="52"/>
      <c r="AF181" s="52"/>
      <c r="AG181" s="52"/>
      <c r="AH181" s="155"/>
      <c r="AI181" s="52"/>
      <c r="AJ181" s="52"/>
      <c r="AK181" s="52"/>
      <c r="AL181" s="52"/>
      <c r="AM181" s="155"/>
      <c r="AN181" s="52"/>
      <c r="AO181" s="52"/>
      <c r="AP181" s="52"/>
      <c r="AQ181" s="52"/>
    </row>
    <row r="182" spans="2:43" s="37" customFormat="1" ht="15.6" x14ac:dyDescent="0.6">
      <c r="B182" s="380"/>
      <c r="C182" s="65" t="s">
        <v>67</v>
      </c>
      <c r="D182" s="51">
        <f t="shared" si="12"/>
        <v>0</v>
      </c>
      <c r="E182" s="51">
        <f t="shared" si="13"/>
        <v>0</v>
      </c>
      <c r="F182" s="51">
        <f t="shared" si="13"/>
        <v>0</v>
      </c>
      <c r="G182" s="51">
        <f t="shared" si="13"/>
        <v>0</v>
      </c>
      <c r="H182" s="140"/>
      <c r="I182" s="36"/>
      <c r="J182" s="52"/>
      <c r="K182" s="52"/>
      <c r="L182" s="52"/>
      <c r="M182" s="52"/>
      <c r="N182" s="154"/>
      <c r="O182" s="52"/>
      <c r="P182" s="52"/>
      <c r="Q182" s="52"/>
      <c r="R182" s="52"/>
      <c r="S182" s="155"/>
      <c r="T182" s="52"/>
      <c r="U182" s="52"/>
      <c r="V182" s="52"/>
      <c r="W182" s="52"/>
      <c r="X182" s="155"/>
      <c r="Y182" s="52"/>
      <c r="Z182" s="52"/>
      <c r="AA182" s="52"/>
      <c r="AB182" s="52"/>
      <c r="AC182" s="155"/>
      <c r="AD182" s="52"/>
      <c r="AE182" s="52"/>
      <c r="AF182" s="52"/>
      <c r="AG182" s="52"/>
      <c r="AH182" s="155"/>
      <c r="AI182" s="52"/>
      <c r="AJ182" s="52"/>
      <c r="AK182" s="52"/>
      <c r="AL182" s="52"/>
      <c r="AM182" s="155"/>
      <c r="AN182" s="52"/>
      <c r="AO182" s="52"/>
      <c r="AP182" s="52"/>
      <c r="AQ182" s="52"/>
    </row>
    <row r="183" spans="2:43" s="37" customFormat="1" ht="15.6" x14ac:dyDescent="0.6">
      <c r="B183" s="380"/>
      <c r="C183" s="65" t="s">
        <v>68</v>
      </c>
      <c r="D183" s="51">
        <f t="shared" si="12"/>
        <v>0</v>
      </c>
      <c r="E183" s="51">
        <f t="shared" si="13"/>
        <v>0</v>
      </c>
      <c r="F183" s="51">
        <f t="shared" si="13"/>
        <v>0</v>
      </c>
      <c r="G183" s="51">
        <f t="shared" si="13"/>
        <v>0</v>
      </c>
      <c r="H183" s="140"/>
      <c r="I183" s="36"/>
      <c r="J183" s="52"/>
      <c r="K183" s="52"/>
      <c r="L183" s="52"/>
      <c r="M183" s="52"/>
      <c r="N183" s="154"/>
      <c r="O183" s="52"/>
      <c r="P183" s="52"/>
      <c r="Q183" s="52"/>
      <c r="R183" s="52"/>
      <c r="S183" s="155"/>
      <c r="T183" s="52"/>
      <c r="U183" s="52"/>
      <c r="V183" s="52"/>
      <c r="W183" s="52"/>
      <c r="X183" s="155"/>
      <c r="Y183" s="52"/>
      <c r="Z183" s="52"/>
      <c r="AA183" s="52"/>
      <c r="AB183" s="52"/>
      <c r="AC183" s="155"/>
      <c r="AD183" s="52"/>
      <c r="AE183" s="52"/>
      <c r="AF183" s="52"/>
      <c r="AG183" s="52"/>
      <c r="AH183" s="155"/>
      <c r="AI183" s="52"/>
      <c r="AJ183" s="52"/>
      <c r="AK183" s="52"/>
      <c r="AL183" s="52"/>
      <c r="AM183" s="155"/>
      <c r="AN183" s="52"/>
      <c r="AO183" s="52"/>
      <c r="AP183" s="52"/>
      <c r="AQ183" s="52"/>
    </row>
    <row r="184" spans="2:43" s="37" customFormat="1" ht="15.6" x14ac:dyDescent="0.6">
      <c r="B184" s="380"/>
      <c r="C184" s="65" t="s">
        <v>69</v>
      </c>
      <c r="D184" s="51">
        <f t="shared" si="12"/>
        <v>0</v>
      </c>
      <c r="E184" s="51">
        <f t="shared" si="13"/>
        <v>0</v>
      </c>
      <c r="F184" s="51">
        <f t="shared" si="13"/>
        <v>0</v>
      </c>
      <c r="G184" s="51">
        <f t="shared" si="13"/>
        <v>0</v>
      </c>
      <c r="H184" s="140"/>
      <c r="I184" s="36"/>
      <c r="J184" s="52"/>
      <c r="K184" s="52"/>
      <c r="L184" s="52"/>
      <c r="M184" s="52"/>
      <c r="N184" s="154"/>
      <c r="O184" s="52"/>
      <c r="P184" s="52"/>
      <c r="Q184" s="52"/>
      <c r="R184" s="52"/>
      <c r="S184" s="47"/>
      <c r="T184" s="52"/>
      <c r="U184" s="52"/>
      <c r="V184" s="52"/>
      <c r="W184" s="52"/>
      <c r="X184" s="47"/>
      <c r="Y184" s="52"/>
      <c r="Z184" s="52"/>
      <c r="AA184" s="52"/>
      <c r="AB184" s="52"/>
      <c r="AC184" s="47"/>
      <c r="AD184" s="52"/>
      <c r="AE184" s="52"/>
      <c r="AF184" s="52"/>
      <c r="AG184" s="52"/>
      <c r="AH184" s="47"/>
      <c r="AI184" s="52"/>
      <c r="AJ184" s="52"/>
      <c r="AK184" s="52"/>
      <c r="AL184" s="52"/>
      <c r="AM184" s="47"/>
      <c r="AN184" s="52"/>
      <c r="AO184" s="52"/>
      <c r="AP184" s="52"/>
      <c r="AQ184" s="52"/>
    </row>
    <row r="185" spans="2:43" s="37" customFormat="1" ht="15.6" x14ac:dyDescent="0.6">
      <c r="B185" s="380"/>
      <c r="C185" s="65" t="s">
        <v>215</v>
      </c>
      <c r="D185" s="51">
        <f t="shared" si="12"/>
        <v>0</v>
      </c>
      <c r="E185" s="51">
        <f t="shared" si="13"/>
        <v>0</v>
      </c>
      <c r="F185" s="51">
        <f t="shared" si="13"/>
        <v>0</v>
      </c>
      <c r="G185" s="51">
        <f t="shared" si="13"/>
        <v>0</v>
      </c>
      <c r="H185" s="140"/>
      <c r="I185" s="36"/>
      <c r="J185" s="52"/>
      <c r="K185" s="52"/>
      <c r="L185" s="52"/>
      <c r="M185" s="52"/>
      <c r="N185" s="154"/>
      <c r="O185" s="52"/>
      <c r="P185" s="52"/>
      <c r="Q185" s="52"/>
      <c r="R185" s="52"/>
      <c r="S185" s="47"/>
      <c r="T185" s="52"/>
      <c r="U185" s="52"/>
      <c r="V185" s="52"/>
      <c r="W185" s="52"/>
      <c r="X185" s="47"/>
      <c r="Y185" s="52"/>
      <c r="Z185" s="52"/>
      <c r="AA185" s="52"/>
      <c r="AB185" s="52"/>
      <c r="AC185" s="47"/>
      <c r="AD185" s="52"/>
      <c r="AE185" s="52"/>
      <c r="AF185" s="52"/>
      <c r="AG185" s="52"/>
      <c r="AH185" s="47"/>
      <c r="AI185" s="52"/>
      <c r="AJ185" s="52"/>
      <c r="AK185" s="52"/>
      <c r="AL185" s="52"/>
      <c r="AM185" s="47"/>
      <c r="AN185" s="52"/>
      <c r="AO185" s="52"/>
      <c r="AP185" s="52"/>
      <c r="AQ185" s="52"/>
    </row>
    <row r="186" spans="2:43" s="37" customFormat="1" ht="15.6" x14ac:dyDescent="0.6">
      <c r="B186" s="380"/>
      <c r="C186" s="65" t="s">
        <v>70</v>
      </c>
      <c r="D186" s="51">
        <f t="shared" si="12"/>
        <v>0</v>
      </c>
      <c r="E186" s="51">
        <f t="shared" si="13"/>
        <v>0</v>
      </c>
      <c r="F186" s="51">
        <f t="shared" si="13"/>
        <v>0</v>
      </c>
      <c r="G186" s="51">
        <f t="shared" si="13"/>
        <v>0</v>
      </c>
      <c r="H186" s="140"/>
      <c r="I186" s="36"/>
      <c r="J186" s="52"/>
      <c r="K186" s="52"/>
      <c r="L186" s="52"/>
      <c r="M186" s="52"/>
      <c r="N186" s="154"/>
      <c r="O186" s="52"/>
      <c r="P186" s="52"/>
      <c r="Q186" s="52"/>
      <c r="R186" s="52"/>
      <c r="S186" s="47"/>
      <c r="T186" s="52"/>
      <c r="U186" s="52"/>
      <c r="V186" s="52"/>
      <c r="W186" s="52"/>
      <c r="X186" s="47"/>
      <c r="Y186" s="52"/>
      <c r="Z186" s="52"/>
      <c r="AA186" s="52"/>
      <c r="AB186" s="52"/>
      <c r="AC186" s="47"/>
      <c r="AD186" s="52"/>
      <c r="AE186" s="52"/>
      <c r="AF186" s="52"/>
      <c r="AG186" s="52"/>
      <c r="AH186" s="47"/>
      <c r="AI186" s="52"/>
      <c r="AJ186" s="52"/>
      <c r="AK186" s="52"/>
      <c r="AL186" s="52"/>
      <c r="AM186" s="47"/>
      <c r="AN186" s="52"/>
      <c r="AO186" s="52"/>
      <c r="AP186" s="52"/>
      <c r="AQ186" s="52"/>
    </row>
    <row r="187" spans="2:43" s="37" customFormat="1" ht="15.6" x14ac:dyDescent="0.6">
      <c r="B187" s="380"/>
      <c r="C187" s="65" t="s">
        <v>538</v>
      </c>
      <c r="D187" s="51">
        <f t="shared" si="12"/>
        <v>0</v>
      </c>
      <c r="E187" s="51">
        <f t="shared" si="13"/>
        <v>0</v>
      </c>
      <c r="F187" s="51">
        <f t="shared" si="13"/>
        <v>0</v>
      </c>
      <c r="G187" s="51">
        <f t="shared" si="13"/>
        <v>0</v>
      </c>
      <c r="H187" s="140"/>
      <c r="I187" s="36"/>
      <c r="J187" s="52"/>
      <c r="K187" s="52"/>
      <c r="L187" s="52"/>
      <c r="M187" s="52"/>
      <c r="N187" s="154"/>
      <c r="O187" s="52"/>
      <c r="P187" s="52"/>
      <c r="Q187" s="52"/>
      <c r="R187" s="52"/>
      <c r="S187" s="47"/>
      <c r="T187" s="52"/>
      <c r="U187" s="52"/>
      <c r="V187" s="52"/>
      <c r="W187" s="52"/>
      <c r="X187" s="47"/>
      <c r="Y187" s="52"/>
      <c r="Z187" s="52"/>
      <c r="AA187" s="52"/>
      <c r="AB187" s="52"/>
      <c r="AC187" s="47"/>
      <c r="AD187" s="52"/>
      <c r="AE187" s="52"/>
      <c r="AF187" s="52"/>
      <c r="AG187" s="52"/>
      <c r="AH187" s="47"/>
      <c r="AI187" s="52"/>
      <c r="AJ187" s="52"/>
      <c r="AK187" s="52"/>
      <c r="AL187" s="52"/>
      <c r="AM187" s="47"/>
      <c r="AN187" s="52"/>
      <c r="AO187" s="52"/>
      <c r="AP187" s="52"/>
      <c r="AQ187" s="52"/>
    </row>
    <row r="188" spans="2:43" s="37" customFormat="1" ht="15.6" x14ac:dyDescent="0.6">
      <c r="B188" s="380"/>
      <c r="C188" s="65" t="s">
        <v>539</v>
      </c>
      <c r="D188" s="51">
        <f t="shared" si="12"/>
        <v>0</v>
      </c>
      <c r="E188" s="51">
        <f t="shared" si="13"/>
        <v>0</v>
      </c>
      <c r="F188" s="51">
        <f t="shared" si="13"/>
        <v>0</v>
      </c>
      <c r="G188" s="51">
        <f t="shared" si="13"/>
        <v>0</v>
      </c>
      <c r="H188" s="140"/>
      <c r="I188" s="36"/>
      <c r="J188" s="52"/>
      <c r="K188" s="52"/>
      <c r="L188" s="52"/>
      <c r="M188" s="52"/>
      <c r="N188" s="154"/>
      <c r="O188" s="52"/>
      <c r="P188" s="52"/>
      <c r="Q188" s="52"/>
      <c r="R188" s="52"/>
      <c r="S188" s="47"/>
      <c r="T188" s="52"/>
      <c r="U188" s="52"/>
      <c r="V188" s="52"/>
      <c r="W188" s="52"/>
      <c r="X188" s="47"/>
      <c r="Y188" s="52"/>
      <c r="Z188" s="52"/>
      <c r="AA188" s="52"/>
      <c r="AB188" s="52"/>
      <c r="AC188" s="47"/>
      <c r="AD188" s="52"/>
      <c r="AE188" s="52"/>
      <c r="AF188" s="52"/>
      <c r="AG188" s="52"/>
      <c r="AH188" s="47"/>
      <c r="AI188" s="52"/>
      <c r="AJ188" s="52"/>
      <c r="AK188" s="52"/>
      <c r="AL188" s="52"/>
      <c r="AM188" s="47"/>
      <c r="AN188" s="52"/>
      <c r="AO188" s="52"/>
      <c r="AP188" s="52"/>
      <c r="AQ188" s="52"/>
    </row>
    <row r="189" spans="2:43" s="37" customFormat="1" ht="26.4" x14ac:dyDescent="0.6">
      <c r="B189" s="380"/>
      <c r="C189" s="65" t="s">
        <v>540</v>
      </c>
      <c r="D189" s="51">
        <f t="shared" si="12"/>
        <v>0</v>
      </c>
      <c r="E189" s="51">
        <f t="shared" si="13"/>
        <v>0</v>
      </c>
      <c r="F189" s="51">
        <f t="shared" si="13"/>
        <v>0</v>
      </c>
      <c r="G189" s="51">
        <f t="shared" si="13"/>
        <v>0</v>
      </c>
      <c r="H189" s="140"/>
      <c r="I189" s="36"/>
      <c r="J189" s="52"/>
      <c r="K189" s="52"/>
      <c r="L189" s="52"/>
      <c r="M189" s="52"/>
      <c r="N189" s="154"/>
      <c r="O189" s="52"/>
      <c r="P189" s="52"/>
      <c r="Q189" s="52"/>
      <c r="R189" s="52"/>
      <c r="S189" s="47"/>
      <c r="T189" s="52"/>
      <c r="U189" s="52"/>
      <c r="V189" s="52"/>
      <c r="W189" s="52"/>
      <c r="X189" s="47"/>
      <c r="Y189" s="52"/>
      <c r="Z189" s="52"/>
      <c r="AA189" s="52"/>
      <c r="AB189" s="52"/>
      <c r="AC189" s="47"/>
      <c r="AD189" s="52"/>
      <c r="AE189" s="52"/>
      <c r="AF189" s="52"/>
      <c r="AG189" s="52"/>
      <c r="AH189" s="47"/>
      <c r="AI189" s="52"/>
      <c r="AJ189" s="52"/>
      <c r="AK189" s="52"/>
      <c r="AL189" s="52"/>
      <c r="AM189" s="47"/>
      <c r="AN189" s="52"/>
      <c r="AO189" s="52"/>
      <c r="AP189" s="52"/>
      <c r="AQ189" s="52"/>
    </row>
    <row r="190" spans="2:43" s="37" customFormat="1" ht="15.6" x14ac:dyDescent="0.6">
      <c r="B190" s="380"/>
      <c r="C190" s="65" t="s">
        <v>223</v>
      </c>
      <c r="D190" s="51">
        <f t="shared" si="12"/>
        <v>0</v>
      </c>
      <c r="E190" s="51">
        <f t="shared" si="13"/>
        <v>0</v>
      </c>
      <c r="F190" s="51">
        <f t="shared" si="13"/>
        <v>0</v>
      </c>
      <c r="G190" s="51">
        <f t="shared" si="13"/>
        <v>0</v>
      </c>
      <c r="H190" s="140"/>
      <c r="I190" s="36"/>
      <c r="J190" s="52"/>
      <c r="K190" s="52"/>
      <c r="L190" s="52"/>
      <c r="M190" s="52"/>
      <c r="N190" s="154"/>
      <c r="O190" s="52"/>
      <c r="P190" s="52"/>
      <c r="Q190" s="52"/>
      <c r="R190" s="52"/>
      <c r="S190" s="48"/>
      <c r="T190" s="52"/>
      <c r="U190" s="52"/>
      <c r="V190" s="52"/>
      <c r="W190" s="52"/>
      <c r="X190" s="48"/>
      <c r="Y190" s="52"/>
      <c r="Z190" s="52"/>
      <c r="AA190" s="52"/>
      <c r="AB190" s="52"/>
      <c r="AC190" s="48"/>
      <c r="AD190" s="52"/>
      <c r="AE190" s="52"/>
      <c r="AF190" s="52"/>
      <c r="AG190" s="52"/>
      <c r="AH190" s="48"/>
      <c r="AI190" s="52"/>
      <c r="AJ190" s="52"/>
      <c r="AK190" s="52"/>
      <c r="AL190" s="52"/>
      <c r="AM190" s="48"/>
      <c r="AN190" s="52"/>
      <c r="AO190" s="52"/>
      <c r="AP190" s="52"/>
      <c r="AQ190" s="52"/>
    </row>
    <row r="191" spans="2:43" s="36" customFormat="1" ht="15.6" x14ac:dyDescent="0.6">
      <c r="B191" s="380"/>
      <c r="C191" s="65" t="s">
        <v>71</v>
      </c>
      <c r="D191" s="51">
        <f t="shared" si="12"/>
        <v>0</v>
      </c>
      <c r="E191" s="51">
        <f t="shared" si="13"/>
        <v>0</v>
      </c>
      <c r="F191" s="51">
        <f t="shared" si="13"/>
        <v>0</v>
      </c>
      <c r="G191" s="51">
        <f t="shared" si="13"/>
        <v>0</v>
      </c>
      <c r="H191" s="140"/>
      <c r="J191" s="52"/>
      <c r="K191" s="52"/>
      <c r="L191" s="52"/>
      <c r="M191" s="52"/>
      <c r="N191" s="153" t="s">
        <v>78</v>
      </c>
      <c r="O191" s="52"/>
      <c r="P191" s="52"/>
      <c r="Q191" s="52"/>
      <c r="R191" s="52"/>
      <c r="S191" s="48"/>
      <c r="T191" s="52"/>
      <c r="U191" s="52"/>
      <c r="V191" s="52"/>
      <c r="W191" s="52"/>
      <c r="X191" s="48"/>
      <c r="Y191" s="52"/>
      <c r="Z191" s="52"/>
      <c r="AA191" s="52"/>
      <c r="AB191" s="52"/>
      <c r="AC191" s="48"/>
      <c r="AD191" s="52"/>
      <c r="AE191" s="52"/>
      <c r="AF191" s="52"/>
      <c r="AG191" s="52"/>
      <c r="AH191" s="48"/>
      <c r="AI191" s="52"/>
      <c r="AJ191" s="52"/>
      <c r="AK191" s="52"/>
      <c r="AL191" s="52"/>
      <c r="AM191" s="48"/>
      <c r="AN191" s="52"/>
      <c r="AO191" s="52"/>
      <c r="AP191" s="52"/>
      <c r="AQ191" s="52"/>
    </row>
    <row r="192" spans="2:43" s="36" customFormat="1" ht="15.6" x14ac:dyDescent="0.6">
      <c r="B192" s="380"/>
      <c r="C192" s="65" t="s">
        <v>72</v>
      </c>
      <c r="D192" s="51">
        <f t="shared" si="12"/>
        <v>0</v>
      </c>
      <c r="E192" s="51">
        <f t="shared" si="13"/>
        <v>0</v>
      </c>
      <c r="F192" s="51">
        <f t="shared" si="13"/>
        <v>0</v>
      </c>
      <c r="G192" s="51">
        <f t="shared" si="13"/>
        <v>0</v>
      </c>
      <c r="H192" s="140"/>
      <c r="J192" s="52"/>
      <c r="K192" s="52"/>
      <c r="L192" s="52"/>
      <c r="M192" s="52"/>
      <c r="N192" s="155"/>
      <c r="O192" s="52"/>
      <c r="P192" s="52"/>
      <c r="Q192" s="52"/>
      <c r="R192" s="52"/>
      <c r="S192" s="48"/>
      <c r="T192" s="52"/>
      <c r="U192" s="52"/>
      <c r="V192" s="52"/>
      <c r="W192" s="52"/>
      <c r="X192" s="48"/>
      <c r="Y192" s="52"/>
      <c r="Z192" s="52"/>
      <c r="AA192" s="52"/>
      <c r="AB192" s="52"/>
      <c r="AC192" s="48"/>
      <c r="AD192" s="52"/>
      <c r="AE192" s="52"/>
      <c r="AF192" s="52"/>
      <c r="AG192" s="52"/>
      <c r="AH192" s="48"/>
      <c r="AI192" s="52"/>
      <c r="AJ192" s="52"/>
      <c r="AK192" s="52"/>
      <c r="AL192" s="52"/>
      <c r="AM192" s="48"/>
      <c r="AN192" s="52"/>
      <c r="AO192" s="52"/>
      <c r="AP192" s="52"/>
      <c r="AQ192" s="52"/>
    </row>
    <row r="193" spans="2:43" s="36" customFormat="1" ht="15.6" x14ac:dyDescent="0.6">
      <c r="B193" s="380"/>
      <c r="C193" s="65" t="s">
        <v>73</v>
      </c>
      <c r="D193" s="51">
        <f t="shared" si="12"/>
        <v>0</v>
      </c>
      <c r="E193" s="51">
        <f t="shared" si="13"/>
        <v>0</v>
      </c>
      <c r="F193" s="51">
        <f t="shared" si="13"/>
        <v>0</v>
      </c>
      <c r="G193" s="51">
        <f t="shared" si="13"/>
        <v>0</v>
      </c>
      <c r="H193" s="140"/>
      <c r="J193" s="52"/>
      <c r="K193" s="52"/>
      <c r="L193" s="52"/>
      <c r="M193" s="52"/>
      <c r="N193" s="155"/>
      <c r="O193" s="52"/>
      <c r="P193" s="52"/>
      <c r="Q193" s="52"/>
      <c r="R193" s="52"/>
      <c r="S193" s="48"/>
      <c r="T193" s="52"/>
      <c r="U193" s="52"/>
      <c r="V193" s="52"/>
      <c r="W193" s="52"/>
      <c r="X193" s="48"/>
      <c r="Y193" s="52"/>
      <c r="Z193" s="52"/>
      <c r="AA193" s="52"/>
      <c r="AB193" s="52"/>
      <c r="AC193" s="48"/>
      <c r="AD193" s="52"/>
      <c r="AE193" s="52"/>
      <c r="AF193" s="52"/>
      <c r="AG193" s="52"/>
      <c r="AH193" s="48"/>
      <c r="AI193" s="52"/>
      <c r="AJ193" s="52"/>
      <c r="AK193" s="52"/>
      <c r="AL193" s="52"/>
      <c r="AM193" s="48"/>
      <c r="AN193" s="52"/>
      <c r="AO193" s="52"/>
      <c r="AP193" s="52"/>
      <c r="AQ193" s="52"/>
    </row>
    <row r="194" spans="2:43" s="36" customFormat="1" ht="15.6" x14ac:dyDescent="0.6">
      <c r="B194" s="380"/>
      <c r="C194" s="65" t="s">
        <v>74</v>
      </c>
      <c r="D194" s="51">
        <f t="shared" si="12"/>
        <v>0</v>
      </c>
      <c r="E194" s="51">
        <f t="shared" si="13"/>
        <v>0</v>
      </c>
      <c r="F194" s="51">
        <f t="shared" si="13"/>
        <v>0</v>
      </c>
      <c r="G194" s="51">
        <f t="shared" si="13"/>
        <v>0</v>
      </c>
      <c r="H194" s="140"/>
      <c r="J194" s="52"/>
      <c r="K194" s="52"/>
      <c r="L194" s="52"/>
      <c r="M194" s="52"/>
      <c r="N194" s="155"/>
      <c r="O194" s="52"/>
      <c r="P194" s="52"/>
      <c r="Q194" s="52"/>
      <c r="R194" s="52"/>
      <c r="S194" s="48"/>
      <c r="T194" s="52"/>
      <c r="U194" s="52"/>
      <c r="V194" s="52"/>
      <c r="W194" s="52"/>
      <c r="X194" s="48"/>
      <c r="Y194" s="52"/>
      <c r="Z194" s="52"/>
      <c r="AA194" s="52"/>
      <c r="AB194" s="52"/>
      <c r="AC194" s="48"/>
      <c r="AD194" s="52"/>
      <c r="AE194" s="52"/>
      <c r="AF194" s="52"/>
      <c r="AG194" s="52"/>
      <c r="AH194" s="48"/>
      <c r="AI194" s="52"/>
      <c r="AJ194" s="52"/>
      <c r="AK194" s="52"/>
      <c r="AL194" s="52"/>
      <c r="AM194" s="48"/>
      <c r="AN194" s="52"/>
      <c r="AO194" s="52"/>
      <c r="AP194" s="52"/>
      <c r="AQ194" s="52"/>
    </row>
    <row r="195" spans="2:43" s="36" customFormat="1" ht="15.6" x14ac:dyDescent="0.6">
      <c r="B195" s="380"/>
      <c r="C195" s="65" t="s">
        <v>227</v>
      </c>
      <c r="D195" s="51">
        <f t="shared" si="12"/>
        <v>0</v>
      </c>
      <c r="E195" s="51">
        <f t="shared" si="13"/>
        <v>0</v>
      </c>
      <c r="F195" s="51">
        <f t="shared" si="13"/>
        <v>0</v>
      </c>
      <c r="G195" s="51">
        <f t="shared" si="13"/>
        <v>0</v>
      </c>
      <c r="H195" s="140"/>
      <c r="J195" s="52"/>
      <c r="K195" s="52"/>
      <c r="L195" s="52"/>
      <c r="M195" s="52"/>
      <c r="N195" s="155"/>
      <c r="O195" s="52"/>
      <c r="P195" s="52"/>
      <c r="Q195" s="52"/>
      <c r="R195" s="52"/>
      <c r="S195" s="48"/>
      <c r="T195" s="52"/>
      <c r="U195" s="52"/>
      <c r="V195" s="52"/>
      <c r="W195" s="52"/>
      <c r="X195" s="48"/>
      <c r="Y195" s="52"/>
      <c r="Z195" s="52"/>
      <c r="AA195" s="52"/>
      <c r="AB195" s="52"/>
      <c r="AC195" s="48"/>
      <c r="AD195" s="52"/>
      <c r="AE195" s="52"/>
      <c r="AF195" s="52"/>
      <c r="AG195" s="52"/>
      <c r="AH195" s="48"/>
      <c r="AI195" s="52"/>
      <c r="AJ195" s="52"/>
      <c r="AK195" s="52"/>
      <c r="AL195" s="52"/>
      <c r="AM195" s="48"/>
      <c r="AN195" s="52"/>
      <c r="AO195" s="52"/>
      <c r="AP195" s="52"/>
      <c r="AQ195" s="52"/>
    </row>
    <row r="196" spans="2:43" s="36" customFormat="1" ht="15.6" x14ac:dyDescent="0.6">
      <c r="B196" s="380"/>
      <c r="C196" s="65" t="s">
        <v>75</v>
      </c>
      <c r="D196" s="51">
        <f t="shared" si="12"/>
        <v>0</v>
      </c>
      <c r="E196" s="51">
        <f t="shared" si="13"/>
        <v>0</v>
      </c>
      <c r="F196" s="51">
        <f t="shared" si="13"/>
        <v>0</v>
      </c>
      <c r="G196" s="51">
        <f t="shared" si="13"/>
        <v>0</v>
      </c>
      <c r="H196" s="140"/>
      <c r="J196" s="52"/>
      <c r="K196" s="52"/>
      <c r="L196" s="52"/>
      <c r="M196" s="52"/>
      <c r="N196" s="47"/>
      <c r="O196" s="52"/>
      <c r="P196" s="52"/>
      <c r="Q196" s="52"/>
      <c r="R196" s="52"/>
      <c r="S196" s="48"/>
      <c r="T196" s="52"/>
      <c r="U196" s="52"/>
      <c r="V196" s="52"/>
      <c r="W196" s="52"/>
      <c r="X196" s="48"/>
      <c r="Y196" s="52"/>
      <c r="Z196" s="52"/>
      <c r="AA196" s="52"/>
      <c r="AB196" s="52"/>
      <c r="AC196" s="48"/>
      <c r="AD196" s="52"/>
      <c r="AE196" s="52"/>
      <c r="AF196" s="52"/>
      <c r="AG196" s="52"/>
      <c r="AH196" s="48"/>
      <c r="AI196" s="52"/>
      <c r="AJ196" s="52"/>
      <c r="AK196" s="52"/>
      <c r="AL196" s="52"/>
      <c r="AM196" s="48"/>
      <c r="AN196" s="52"/>
      <c r="AO196" s="52"/>
      <c r="AP196" s="52"/>
      <c r="AQ196" s="52"/>
    </row>
    <row r="197" spans="2:43" s="36" customFormat="1" ht="15.6" x14ac:dyDescent="0.6">
      <c r="B197" s="380"/>
      <c r="C197" s="65" t="s">
        <v>76</v>
      </c>
      <c r="D197" s="51">
        <f t="shared" si="12"/>
        <v>0</v>
      </c>
      <c r="E197" s="51">
        <f t="shared" si="13"/>
        <v>0</v>
      </c>
      <c r="F197" s="51">
        <f t="shared" si="13"/>
        <v>0</v>
      </c>
      <c r="G197" s="51">
        <f t="shared" si="13"/>
        <v>0</v>
      </c>
      <c r="H197" s="140"/>
      <c r="J197" s="52"/>
      <c r="K197" s="52"/>
      <c r="L197" s="52"/>
      <c r="M197" s="52"/>
      <c r="N197" s="47"/>
      <c r="O197" s="52"/>
      <c r="P197" s="52"/>
      <c r="Q197" s="52"/>
      <c r="R197" s="52"/>
      <c r="S197" s="48"/>
      <c r="T197" s="52"/>
      <c r="U197" s="52"/>
      <c r="V197" s="52"/>
      <c r="W197" s="52"/>
      <c r="X197" s="48"/>
      <c r="Y197" s="52"/>
      <c r="Z197" s="52"/>
      <c r="AA197" s="52"/>
      <c r="AB197" s="52"/>
      <c r="AC197" s="48"/>
      <c r="AD197" s="52"/>
      <c r="AE197" s="52"/>
      <c r="AF197" s="52"/>
      <c r="AG197" s="52"/>
      <c r="AH197" s="48"/>
      <c r="AI197" s="52"/>
      <c r="AJ197" s="52"/>
      <c r="AK197" s="52"/>
      <c r="AL197" s="52"/>
      <c r="AM197" s="48"/>
      <c r="AN197" s="52"/>
      <c r="AO197" s="52"/>
      <c r="AP197" s="52"/>
      <c r="AQ197" s="52"/>
    </row>
    <row r="198" spans="2:43" s="36" customFormat="1" ht="15.6" x14ac:dyDescent="0.6">
      <c r="B198" s="380"/>
      <c r="C198" s="65" t="s">
        <v>81</v>
      </c>
      <c r="D198" s="51">
        <f t="shared" si="12"/>
        <v>0</v>
      </c>
      <c r="E198" s="51">
        <f t="shared" si="13"/>
        <v>0</v>
      </c>
      <c r="F198" s="51">
        <f t="shared" si="13"/>
        <v>0</v>
      </c>
      <c r="G198" s="51">
        <f t="shared" si="13"/>
        <v>0</v>
      </c>
      <c r="H198" s="140"/>
      <c r="J198" s="52"/>
      <c r="K198" s="52"/>
      <c r="L198" s="52"/>
      <c r="M198" s="52"/>
      <c r="N198" s="47"/>
      <c r="O198" s="52"/>
      <c r="P198" s="52"/>
      <c r="Q198" s="52"/>
      <c r="R198" s="52"/>
      <c r="S198" s="48"/>
      <c r="T198" s="52"/>
      <c r="U198" s="52"/>
      <c r="V198" s="52"/>
      <c r="W198" s="52"/>
      <c r="X198" s="48"/>
      <c r="Y198" s="52"/>
      <c r="Z198" s="52"/>
      <c r="AA198" s="52"/>
      <c r="AB198" s="52"/>
      <c r="AC198" s="48"/>
      <c r="AD198" s="52"/>
      <c r="AE198" s="52"/>
      <c r="AF198" s="52"/>
      <c r="AG198" s="52"/>
      <c r="AH198" s="48"/>
      <c r="AI198" s="52"/>
      <c r="AJ198" s="52"/>
      <c r="AK198" s="52"/>
      <c r="AL198" s="52"/>
      <c r="AM198" s="48"/>
      <c r="AN198" s="52"/>
      <c r="AO198" s="52"/>
      <c r="AP198" s="52"/>
      <c r="AQ198" s="52"/>
    </row>
    <row r="199" spans="2:43" s="36" customFormat="1" ht="15.6" x14ac:dyDescent="0.6">
      <c r="B199" s="380"/>
      <c r="C199" s="65" t="s">
        <v>77</v>
      </c>
      <c r="D199" s="51">
        <f t="shared" si="12"/>
        <v>0</v>
      </c>
      <c r="E199" s="51">
        <f t="shared" si="13"/>
        <v>0</v>
      </c>
      <c r="F199" s="51">
        <f t="shared" si="13"/>
        <v>0</v>
      </c>
      <c r="G199" s="51">
        <f t="shared" si="13"/>
        <v>0</v>
      </c>
      <c r="H199" s="140" t="s">
        <v>78</v>
      </c>
      <c r="J199" s="52"/>
      <c r="K199" s="52"/>
      <c r="L199" s="52"/>
      <c r="M199" s="52"/>
      <c r="N199" s="48"/>
      <c r="O199" s="52"/>
      <c r="P199" s="52"/>
      <c r="Q199" s="52"/>
      <c r="R199" s="52"/>
      <c r="S199" s="48"/>
      <c r="T199" s="52"/>
      <c r="U199" s="52"/>
      <c r="V199" s="52"/>
      <c r="W199" s="52"/>
      <c r="X199" s="48"/>
      <c r="Y199" s="52"/>
      <c r="Z199" s="52"/>
      <c r="AA199" s="52"/>
      <c r="AB199" s="52"/>
      <c r="AC199" s="48"/>
      <c r="AD199" s="52"/>
      <c r="AE199" s="52"/>
      <c r="AF199" s="52"/>
      <c r="AG199" s="52"/>
      <c r="AH199" s="48"/>
      <c r="AI199" s="52"/>
      <c r="AJ199" s="52"/>
      <c r="AK199" s="52"/>
      <c r="AL199" s="52"/>
      <c r="AM199" s="48"/>
      <c r="AN199" s="52"/>
      <c r="AO199" s="52"/>
      <c r="AP199" s="52"/>
      <c r="AQ199" s="52"/>
    </row>
    <row r="200" spans="2:43" s="36" customFormat="1" ht="15.6" x14ac:dyDescent="0.6">
      <c r="B200" s="380"/>
      <c r="C200" s="66" t="s">
        <v>79</v>
      </c>
      <c r="D200" s="45">
        <f>SUM(D172:D199)</f>
        <v>0</v>
      </c>
      <c r="E200" s="45">
        <f>SUM(E172:E199)</f>
        <v>0</v>
      </c>
      <c r="F200" s="45">
        <f>SUM(F172:F199)</f>
        <v>0</v>
      </c>
      <c r="G200" s="45">
        <f>SUM(G172:G199)</f>
        <v>0</v>
      </c>
      <c r="H200" s="183"/>
      <c r="J200" s="45">
        <f>SUM(J172:J199)</f>
        <v>0</v>
      </c>
      <c r="K200" s="45">
        <f>SUM(K172:K199)</f>
        <v>0</v>
      </c>
      <c r="L200" s="222"/>
      <c r="M200" s="222"/>
      <c r="N200" s="48"/>
      <c r="O200" s="45">
        <f>SUM(O172:O199)</f>
        <v>0</v>
      </c>
      <c r="P200" s="45">
        <f>SUM(P172:P199)</f>
        <v>0</v>
      </c>
      <c r="Q200" s="222"/>
      <c r="R200" s="222"/>
      <c r="S200" s="48"/>
      <c r="T200" s="45">
        <f>SUM(T172:T199)</f>
        <v>0</v>
      </c>
      <c r="U200" s="45">
        <f>SUM(U172:U199)</f>
        <v>0</v>
      </c>
      <c r="V200" s="222"/>
      <c r="W200" s="222"/>
      <c r="X200" s="48"/>
      <c r="Y200" s="45">
        <f>SUM(Y172:Y199)</f>
        <v>0</v>
      </c>
      <c r="Z200" s="45">
        <f>SUM(Z172:Z199)</f>
        <v>0</v>
      </c>
      <c r="AA200" s="222"/>
      <c r="AB200" s="222"/>
      <c r="AC200" s="48"/>
      <c r="AD200" s="45">
        <f>SUM(AD172:AD199)</f>
        <v>0</v>
      </c>
      <c r="AE200" s="45">
        <f>SUM(AE172:AE199)</f>
        <v>0</v>
      </c>
      <c r="AF200" s="222"/>
      <c r="AG200" s="222"/>
      <c r="AH200" s="48"/>
      <c r="AI200" s="45">
        <f>SUM(AI172:AI199)</f>
        <v>0</v>
      </c>
      <c r="AJ200" s="45">
        <f>SUM(AJ172:AJ199)</f>
        <v>0</v>
      </c>
      <c r="AK200" s="222"/>
      <c r="AL200" s="222"/>
      <c r="AM200" s="48"/>
      <c r="AN200" s="45">
        <f>SUM(AN172:AN199)</f>
        <v>0</v>
      </c>
      <c r="AO200" s="45">
        <f t="shared" ref="AO200" si="14">SUM(AO172:AO199)</f>
        <v>0</v>
      </c>
      <c r="AP200" s="222"/>
      <c r="AQ200" s="222"/>
    </row>
    <row r="201" spans="2:43" s="37" customFormat="1" ht="15.6" x14ac:dyDescent="0.6">
      <c r="C201" s="49"/>
      <c r="D201" s="102"/>
      <c r="E201" s="17"/>
      <c r="F201" s="17"/>
      <c r="G201"/>
      <c r="H201"/>
      <c r="I201"/>
      <c r="J201" s="48"/>
      <c r="K201"/>
      <c r="L201"/>
      <c r="M201"/>
      <c r="N201"/>
      <c r="O201"/>
      <c r="P201"/>
      <c r="Q201"/>
      <c r="R201"/>
      <c r="S201"/>
      <c r="T201"/>
      <c r="U201"/>
      <c r="V201"/>
      <c r="W201"/>
      <c r="X201"/>
      <c r="Y201"/>
      <c r="Z201"/>
      <c r="AA201"/>
      <c r="AB201"/>
      <c r="AC201"/>
      <c r="AD201"/>
      <c r="AE201"/>
      <c r="AF201"/>
      <c r="AG201"/>
      <c r="AH201"/>
      <c r="AI201"/>
      <c r="AJ201"/>
      <c r="AK201"/>
      <c r="AL201"/>
      <c r="AM201"/>
    </row>
    <row r="202" spans="2:43" s="37" customFormat="1" ht="15.6" x14ac:dyDescent="0.6">
      <c r="C202" s="36"/>
      <c r="D202" s="102"/>
      <c r="E202" s="137"/>
      <c r="F202" s="137"/>
      <c r="G202" s="36"/>
      <c r="H202" s="36"/>
      <c r="I202" s="36"/>
      <c r="J202" s="48"/>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row>
    <row r="203" spans="2:43" ht="23.1" x14ac:dyDescent="0.85">
      <c r="B203" s="75" t="s">
        <v>120</v>
      </c>
      <c r="C203" s="167" t="s">
        <v>167</v>
      </c>
      <c r="D203" s="167"/>
      <c r="E203" s="167"/>
      <c r="F203" s="167"/>
    </row>
    <row r="204" spans="2:43" s="37" customFormat="1" ht="23.1" x14ac:dyDescent="0.85">
      <c r="B204" s="148" t="s">
        <v>121</v>
      </c>
      <c r="C204" s="174" t="s">
        <v>147</v>
      </c>
      <c r="D204" s="174" t="s">
        <v>148</v>
      </c>
      <c r="E204" s="168" t="s">
        <v>64</v>
      </c>
      <c r="F204" s="169" t="s">
        <v>65</v>
      </c>
      <c r="G204"/>
      <c r="H204"/>
      <c r="I204"/>
      <c r="J204" s="48"/>
      <c r="K204"/>
      <c r="L204"/>
      <c r="M204"/>
      <c r="N204"/>
      <c r="O204"/>
      <c r="P204"/>
      <c r="Q204"/>
      <c r="R204"/>
      <c r="S204"/>
      <c r="T204"/>
      <c r="U204"/>
      <c r="V204"/>
      <c r="W204"/>
      <c r="X204"/>
      <c r="Y204"/>
      <c r="Z204"/>
      <c r="AA204"/>
      <c r="AB204"/>
      <c r="AC204"/>
      <c r="AD204"/>
      <c r="AE204"/>
      <c r="AF204"/>
      <c r="AG204"/>
      <c r="AH204"/>
      <c r="AI204"/>
      <c r="AJ204"/>
      <c r="AK204"/>
      <c r="AL204"/>
      <c r="AM204"/>
    </row>
    <row r="205" spans="2:43" s="331" customFormat="1" ht="15.75" customHeight="1" x14ac:dyDescent="0.45">
      <c r="B205" s="376" t="s">
        <v>181</v>
      </c>
      <c r="C205" s="325" t="s">
        <v>171</v>
      </c>
      <c r="D205" s="326" t="s">
        <v>130</v>
      </c>
      <c r="E205" s="327">
        <f>+D135+D136+D141</f>
        <v>394050</v>
      </c>
      <c r="F205" s="328">
        <f>+E135+E136+E141</f>
        <v>150</v>
      </c>
      <c r="G205" s="329"/>
      <c r="H205" s="329"/>
      <c r="I205" s="329"/>
      <c r="J205" s="330"/>
      <c r="K205" s="329"/>
      <c r="L205" s="329"/>
      <c r="M205" s="329"/>
      <c r="N205" s="329"/>
      <c r="O205" s="329"/>
      <c r="P205" s="329"/>
      <c r="Q205" s="329"/>
      <c r="R205" s="329"/>
      <c r="S205" s="329"/>
      <c r="T205" s="329"/>
      <c r="U205" s="329"/>
      <c r="V205" s="329"/>
      <c r="W205" s="329"/>
      <c r="X205" s="329"/>
      <c r="Y205" s="329"/>
      <c r="Z205" s="329"/>
      <c r="AA205" s="329"/>
      <c r="AB205" s="329"/>
      <c r="AC205" s="329"/>
      <c r="AD205" s="329"/>
      <c r="AE205" s="329"/>
      <c r="AF205" s="329"/>
      <c r="AG205" s="329"/>
      <c r="AH205" s="329"/>
      <c r="AI205" s="329"/>
      <c r="AJ205" s="329"/>
      <c r="AK205" s="329"/>
      <c r="AL205" s="329"/>
      <c r="AM205" s="329"/>
    </row>
    <row r="206" spans="2:43" s="331" customFormat="1" ht="11.7" x14ac:dyDescent="0.45">
      <c r="B206" s="376"/>
      <c r="C206" s="332" t="s">
        <v>161</v>
      </c>
      <c r="D206" s="333" t="s">
        <v>131</v>
      </c>
      <c r="E206" s="327">
        <f>+D137</f>
        <v>2000</v>
      </c>
      <c r="F206" s="327">
        <f>+E137</f>
        <v>20</v>
      </c>
      <c r="G206" s="329"/>
      <c r="H206" s="329"/>
      <c r="I206" s="329"/>
      <c r="J206" s="330"/>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row>
    <row r="207" spans="2:43" s="331" customFormat="1" ht="11.7" x14ac:dyDescent="0.45">
      <c r="B207" s="376"/>
      <c r="C207" s="332" t="s">
        <v>170</v>
      </c>
      <c r="D207" s="333" t="s">
        <v>133</v>
      </c>
      <c r="E207" s="327">
        <f>+D143+D144</f>
        <v>160000</v>
      </c>
      <c r="F207" s="327">
        <f>+E143+E144</f>
        <v>15</v>
      </c>
      <c r="G207" s="329"/>
      <c r="H207" s="329"/>
      <c r="I207" s="329"/>
      <c r="J207" s="330"/>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row>
    <row r="208" spans="2:43" s="331" customFormat="1" ht="11.7" x14ac:dyDescent="0.45">
      <c r="B208" s="376"/>
      <c r="C208" s="332" t="s">
        <v>162</v>
      </c>
      <c r="D208" s="333" t="s">
        <v>134</v>
      </c>
      <c r="E208" s="327">
        <f>+D142</f>
        <v>100000</v>
      </c>
      <c r="F208" s="327">
        <f>+E142</f>
        <v>10</v>
      </c>
      <c r="G208" s="329"/>
      <c r="H208" s="329"/>
      <c r="I208" s="329"/>
      <c r="J208" s="330"/>
      <c r="K208" s="329"/>
      <c r="L208" s="329"/>
      <c r="M208" s="329"/>
      <c r="N208" s="329"/>
      <c r="O208" s="329"/>
      <c r="P208" s="329"/>
      <c r="Q208" s="329"/>
      <c r="R208" s="329"/>
      <c r="S208" s="329"/>
      <c r="T208" s="329"/>
      <c r="U208" s="329"/>
      <c r="V208" s="329"/>
      <c r="W208" s="329"/>
      <c r="X208" s="329"/>
      <c r="Y208" s="329"/>
      <c r="Z208" s="329"/>
      <c r="AA208" s="329"/>
      <c r="AB208" s="329"/>
      <c r="AC208" s="329"/>
      <c r="AD208" s="329"/>
      <c r="AE208" s="329"/>
      <c r="AF208" s="329"/>
      <c r="AG208" s="329"/>
      <c r="AH208" s="329"/>
      <c r="AI208" s="329"/>
      <c r="AJ208" s="329"/>
      <c r="AK208" s="329"/>
      <c r="AL208" s="329"/>
      <c r="AM208" s="329"/>
    </row>
    <row r="209" spans="2:6" s="329" customFormat="1" ht="11.7" x14ac:dyDescent="0.45">
      <c r="B209" s="376"/>
      <c r="C209" s="332" t="s">
        <v>163</v>
      </c>
      <c r="D209" s="333" t="s">
        <v>135</v>
      </c>
      <c r="E209" s="327">
        <f>+D138</f>
        <v>2000</v>
      </c>
      <c r="F209" s="327">
        <f>+E138</f>
        <v>20</v>
      </c>
    </row>
    <row r="210" spans="2:6" s="329" customFormat="1" ht="11.7" x14ac:dyDescent="0.45">
      <c r="B210" s="376"/>
      <c r="C210" s="332" t="s">
        <v>165</v>
      </c>
      <c r="D210" s="333" t="s">
        <v>136</v>
      </c>
      <c r="E210" s="334"/>
      <c r="F210" s="334"/>
    </row>
    <row r="211" spans="2:6" s="329" customFormat="1" ht="11.7" x14ac:dyDescent="0.45">
      <c r="B211" s="376"/>
      <c r="C211" s="332" t="s">
        <v>164</v>
      </c>
      <c r="D211" s="335" t="s">
        <v>137</v>
      </c>
      <c r="E211" s="336">
        <f>+D139</f>
        <v>2000</v>
      </c>
      <c r="F211" s="336">
        <f>+E139</f>
        <v>10</v>
      </c>
    </row>
    <row r="212" spans="2:6" s="329" customFormat="1" ht="11.7" x14ac:dyDescent="0.45">
      <c r="B212" s="376"/>
      <c r="C212" s="337" t="s">
        <v>169</v>
      </c>
      <c r="D212" s="338"/>
      <c r="E212" s="339"/>
      <c r="F212" s="339"/>
    </row>
    <row r="213" spans="2:6" s="329" customFormat="1" ht="11.7" x14ac:dyDescent="0.45">
      <c r="B213" s="376"/>
      <c r="C213" s="340" t="s">
        <v>166</v>
      </c>
      <c r="D213" s="341" t="s">
        <v>132</v>
      </c>
      <c r="E213" s="327">
        <f>+D153</f>
        <v>2000</v>
      </c>
      <c r="F213" s="327">
        <f>+E153</f>
        <v>2</v>
      </c>
    </row>
    <row r="214" spans="2:6" s="329" customFormat="1" ht="11.7" x14ac:dyDescent="0.45">
      <c r="B214" s="376"/>
      <c r="C214" s="340" t="s">
        <v>168</v>
      </c>
      <c r="D214" s="342" t="s">
        <v>146</v>
      </c>
      <c r="E214" s="327">
        <f>+D154</f>
        <v>20000</v>
      </c>
      <c r="F214" s="327">
        <f>+E154</f>
        <v>2</v>
      </c>
    </row>
    <row r="215" spans="2:6" s="329" customFormat="1" ht="11.7" x14ac:dyDescent="0.45">
      <c r="B215" s="376"/>
      <c r="C215" s="343" t="s">
        <v>538</v>
      </c>
      <c r="D215" s="387" t="s">
        <v>541</v>
      </c>
      <c r="E215" s="327">
        <f t="shared" ref="E215:F217" si="15">+D150</f>
        <v>400000</v>
      </c>
      <c r="F215" s="327">
        <f t="shared" si="15"/>
        <v>80</v>
      </c>
    </row>
    <row r="216" spans="2:6" s="329" customFormat="1" ht="11.7" x14ac:dyDescent="0.45">
      <c r="B216" s="376"/>
      <c r="C216" s="347" t="s">
        <v>539</v>
      </c>
      <c r="D216" s="388"/>
      <c r="E216" s="336">
        <f t="shared" si="15"/>
        <v>200000</v>
      </c>
      <c r="F216" s="336">
        <f t="shared" si="15"/>
        <v>4</v>
      </c>
    </row>
    <row r="217" spans="2:6" s="329" customFormat="1" ht="11.7" x14ac:dyDescent="0.45">
      <c r="B217" s="376"/>
      <c r="C217" s="347" t="s">
        <v>540</v>
      </c>
      <c r="D217" s="389"/>
      <c r="E217" s="336">
        <f t="shared" si="15"/>
        <v>100000</v>
      </c>
      <c r="F217" s="336">
        <f t="shared" si="15"/>
        <v>4</v>
      </c>
    </row>
    <row r="218" spans="2:6" s="329" customFormat="1" ht="11.7" x14ac:dyDescent="0.45">
      <c r="B218" s="376"/>
      <c r="C218" s="377" t="s">
        <v>69</v>
      </c>
      <c r="D218" s="344" t="s">
        <v>138</v>
      </c>
      <c r="E218" s="382">
        <f>+D147</f>
        <v>200550</v>
      </c>
      <c r="F218" s="382">
        <f>+E147</f>
        <v>50</v>
      </c>
    </row>
    <row r="219" spans="2:6" s="329" customFormat="1" ht="11.7" x14ac:dyDescent="0.45">
      <c r="B219" s="376"/>
      <c r="C219" s="378"/>
      <c r="D219" s="345" t="s">
        <v>139</v>
      </c>
      <c r="E219" s="383"/>
      <c r="F219" s="383"/>
    </row>
    <row r="220" spans="2:6" s="329" customFormat="1" ht="11.7" x14ac:dyDescent="0.45">
      <c r="B220" s="376"/>
      <c r="C220" s="379"/>
      <c r="D220" s="345" t="s">
        <v>229</v>
      </c>
      <c r="E220" s="327">
        <f>+D148</f>
        <v>50000</v>
      </c>
      <c r="F220" s="327">
        <f>+E148</f>
        <v>6</v>
      </c>
    </row>
    <row r="221" spans="2:6" s="329" customFormat="1" ht="11.7" x14ac:dyDescent="0.45">
      <c r="B221" s="376"/>
      <c r="C221" s="377" t="s">
        <v>173</v>
      </c>
      <c r="D221" s="342" t="s">
        <v>231</v>
      </c>
      <c r="E221" s="327">
        <f>+D149</f>
        <v>200000</v>
      </c>
      <c r="F221" s="327">
        <f>+E149</f>
        <v>2</v>
      </c>
    </row>
    <row r="222" spans="2:6" s="329" customFormat="1" ht="11.7" x14ac:dyDescent="0.45">
      <c r="B222" s="376"/>
      <c r="C222" s="379"/>
      <c r="D222" s="342" t="s">
        <v>232</v>
      </c>
      <c r="E222" s="327">
        <f>+D140</f>
        <v>100000</v>
      </c>
      <c r="F222" s="327">
        <f>+E140</f>
        <v>10</v>
      </c>
    </row>
    <row r="223" spans="2:6" s="329" customFormat="1" ht="11.7" x14ac:dyDescent="0.45">
      <c r="B223" s="376"/>
      <c r="C223" s="340" t="s">
        <v>174</v>
      </c>
      <c r="D223" s="342" t="s">
        <v>140</v>
      </c>
      <c r="E223" s="327">
        <f>+D146</f>
        <v>2000</v>
      </c>
      <c r="F223" s="327">
        <f>+E146</f>
        <v>2</v>
      </c>
    </row>
    <row r="224" spans="2:6" s="329" customFormat="1" ht="11.7" x14ac:dyDescent="0.45">
      <c r="B224" s="376"/>
      <c r="C224" s="340" t="s">
        <v>233</v>
      </c>
      <c r="D224" s="342" t="s">
        <v>141</v>
      </c>
      <c r="E224" s="327">
        <f>+D145</f>
        <v>4500</v>
      </c>
      <c r="F224" s="327">
        <f>+E145</f>
        <v>2</v>
      </c>
    </row>
    <row r="225" spans="2:6" s="329" customFormat="1" ht="11.7" x14ac:dyDescent="0.45">
      <c r="B225" s="376"/>
      <c r="C225" s="340" t="s">
        <v>172</v>
      </c>
      <c r="D225" s="342" t="s">
        <v>144</v>
      </c>
      <c r="E225" s="327">
        <f>+D159</f>
        <v>800</v>
      </c>
      <c r="F225" s="327">
        <f>+E159</f>
        <v>2</v>
      </c>
    </row>
    <row r="226" spans="2:6" s="329" customFormat="1" ht="11.7" x14ac:dyDescent="0.45">
      <c r="B226" s="376"/>
      <c r="C226" s="340" t="s">
        <v>175</v>
      </c>
      <c r="D226" s="346" t="s">
        <v>230</v>
      </c>
      <c r="E226" s="327">
        <f>D157</f>
        <v>500</v>
      </c>
      <c r="F226" s="327">
        <f>+E158</f>
        <v>2</v>
      </c>
    </row>
    <row r="227" spans="2:6" s="329" customFormat="1" ht="11.7" x14ac:dyDescent="0.45">
      <c r="B227" s="376"/>
      <c r="C227" s="340" t="s">
        <v>234</v>
      </c>
      <c r="D227" s="346" t="s">
        <v>230</v>
      </c>
      <c r="E227" s="327">
        <f>+D158</f>
        <v>500</v>
      </c>
      <c r="F227" s="328">
        <f>+E158</f>
        <v>2</v>
      </c>
    </row>
    <row r="228" spans="2:6" s="329" customFormat="1" ht="11.7" x14ac:dyDescent="0.45">
      <c r="B228" s="376"/>
      <c r="C228" s="340" t="s">
        <v>235</v>
      </c>
      <c r="D228" s="342" t="s">
        <v>145</v>
      </c>
      <c r="E228" s="327">
        <f>+D160</f>
        <v>1100</v>
      </c>
      <c r="F228" s="327">
        <f>+E160</f>
        <v>12</v>
      </c>
    </row>
    <row r="229" spans="2:6" s="329" customFormat="1" ht="11.7" x14ac:dyDescent="0.45">
      <c r="B229" s="376"/>
      <c r="C229" s="340" t="s">
        <v>176</v>
      </c>
      <c r="D229" s="342" t="s">
        <v>145</v>
      </c>
      <c r="E229" s="327">
        <f>+D161</f>
        <v>0</v>
      </c>
      <c r="F229" s="327">
        <f>+E161</f>
        <v>0</v>
      </c>
    </row>
    <row r="230" spans="2:6" s="329" customFormat="1" ht="11.7" x14ac:dyDescent="0.45">
      <c r="B230" s="376"/>
      <c r="C230" s="340" t="s">
        <v>236</v>
      </c>
      <c r="D230" s="342" t="s">
        <v>142</v>
      </c>
      <c r="E230" s="327">
        <f>+D155</f>
        <v>2000</v>
      </c>
      <c r="F230" s="327">
        <f>+E155</f>
        <v>2</v>
      </c>
    </row>
    <row r="231" spans="2:6" s="329" customFormat="1" ht="11.7" x14ac:dyDescent="0.45">
      <c r="B231" s="376"/>
      <c r="C231" s="340" t="s">
        <v>177</v>
      </c>
      <c r="D231" s="342" t="s">
        <v>143</v>
      </c>
      <c r="E231" s="327">
        <f>+D156</f>
        <v>500</v>
      </c>
      <c r="F231" s="327">
        <f>+E156</f>
        <v>2</v>
      </c>
    </row>
    <row r="232" spans="2:6" x14ac:dyDescent="0.55000000000000004">
      <c r="B232" s="376"/>
      <c r="C232" s="374" t="s">
        <v>149</v>
      </c>
      <c r="D232" s="375"/>
      <c r="E232" s="45">
        <f>SUM(E205:E231)</f>
        <v>1944500</v>
      </c>
      <c r="F232" s="45">
        <f>SUM(F205:F231)</f>
        <v>411</v>
      </c>
    </row>
  </sheetData>
  <mergeCells count="18">
    <mergeCell ref="E218:E219"/>
    <mergeCell ref="F218:F219"/>
    <mergeCell ref="E2:E3"/>
    <mergeCell ref="B13:B16"/>
    <mergeCell ref="D132:H132"/>
    <mergeCell ref="D215:D217"/>
    <mergeCell ref="C232:D232"/>
    <mergeCell ref="B205:B232"/>
    <mergeCell ref="C218:C220"/>
    <mergeCell ref="B171:B200"/>
    <mergeCell ref="B24:B44"/>
    <mergeCell ref="B56:B77"/>
    <mergeCell ref="B80:B92"/>
    <mergeCell ref="B96:B98"/>
    <mergeCell ref="B102:B120"/>
    <mergeCell ref="B124:B128"/>
    <mergeCell ref="C221:C222"/>
    <mergeCell ref="B132:B169"/>
  </mergeCells>
  <pageMargins left="3.937007874015748E-2" right="3.937007874015748E-2" top="0.35433070866141736" bottom="0.35433070866141736" header="0.31496062992125984" footer="0.31496062992125984"/>
  <pageSetup paperSize="8" scale="65" fitToHeight="0" orientation="landscape"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15"/>
  <sheetViews>
    <sheetView showGridLines="0" showRowColHeaders="0" zoomScale="85" zoomScaleNormal="85" workbookViewId="0">
      <pane ySplit="10" topLeftCell="A11" activePane="bottomLeft" state="frozen"/>
      <selection pane="bottomLeft" activeCell="D21" sqref="D21"/>
    </sheetView>
  </sheetViews>
  <sheetFormatPr defaultColWidth="9.15625" defaultRowHeight="12.9" x14ac:dyDescent="0.5"/>
  <cols>
    <col min="1" max="1" width="1.578125" style="271" customWidth="1"/>
    <col min="2" max="2" width="48.15625" style="184" customWidth="1"/>
    <col min="3" max="3" width="30" style="184" customWidth="1"/>
    <col min="4" max="4" width="12.26171875" style="184" customWidth="1"/>
    <col min="5" max="5" width="15.83984375" style="184" customWidth="1"/>
    <col min="6" max="6" width="13.15625" style="184" customWidth="1"/>
    <col min="7" max="7" width="18.41796875" style="184" customWidth="1"/>
    <col min="8" max="8" width="12.26171875" style="184" customWidth="1"/>
    <col min="9" max="9" width="26.15625" style="185" customWidth="1"/>
    <col min="10" max="10" width="12.68359375" style="184" bestFit="1" customWidth="1"/>
    <col min="11" max="11" width="10.578125" style="184" customWidth="1"/>
    <col min="12" max="12" width="10.26171875" style="184" customWidth="1"/>
    <col min="13" max="14" width="11.578125" style="184" customWidth="1"/>
    <col min="15" max="15" width="13.15625" style="184" customWidth="1"/>
    <col min="16" max="17" width="11.578125" style="184" customWidth="1"/>
    <col min="18" max="18" width="12" style="184" customWidth="1"/>
    <col min="19" max="19" width="11.15625" style="184" customWidth="1"/>
    <col min="20" max="20" width="8.83984375" style="184" bestFit="1" customWidth="1"/>
    <col min="21" max="21" width="31.26171875" style="184" customWidth="1"/>
    <col min="22" max="22" width="52.15625" style="184" customWidth="1"/>
    <col min="23" max="23" width="65.83984375" style="185" customWidth="1"/>
    <col min="24" max="24" width="16.15625" style="184" customWidth="1"/>
    <col min="25" max="16384" width="9.15625" style="184"/>
  </cols>
  <sheetData>
    <row r="1" spans="1:26" ht="25.8" x14ac:dyDescent="0.95">
      <c r="B1" s="81" t="s">
        <v>178</v>
      </c>
      <c r="C1" s="56" t="s">
        <v>521</v>
      </c>
      <c r="U1" s="323"/>
      <c r="V1" s="323"/>
      <c r="W1" s="324"/>
      <c r="X1" s="271"/>
      <c r="Y1" s="271"/>
      <c r="Z1" s="271"/>
    </row>
    <row r="2" spans="1:26" s="271" customFormat="1" ht="8.5" customHeight="1" x14ac:dyDescent="0.95">
      <c r="B2" s="274"/>
      <c r="C2" s="274"/>
      <c r="I2" s="272"/>
      <c r="W2" s="272"/>
    </row>
    <row r="3" spans="1:26" s="231" customFormat="1" x14ac:dyDescent="0.5">
      <c r="A3" s="271"/>
      <c r="B3" s="236" t="s">
        <v>263</v>
      </c>
      <c r="I3" s="233"/>
      <c r="W3" s="233"/>
    </row>
    <row r="4" spans="1:26" s="231" customFormat="1" x14ac:dyDescent="0.5">
      <c r="A4" s="271"/>
      <c r="B4" s="232" t="s">
        <v>519</v>
      </c>
      <c r="I4" s="233"/>
      <c r="W4" s="233"/>
    </row>
    <row r="5" spans="1:26" s="231" customFormat="1" x14ac:dyDescent="0.5">
      <c r="A5" s="271"/>
      <c r="B5" s="232" t="s">
        <v>260</v>
      </c>
      <c r="I5" s="233"/>
      <c r="W5" s="233"/>
    </row>
    <row r="6" spans="1:26" ht="4.5" customHeight="1" x14ac:dyDescent="0.5"/>
    <row r="7" spans="1:26" ht="25.8" x14ac:dyDescent="0.5">
      <c r="B7" s="269" t="s">
        <v>259</v>
      </c>
      <c r="C7" s="312" t="s">
        <v>242</v>
      </c>
      <c r="E7" s="273"/>
      <c r="F7" s="273"/>
      <c r="G7" s="273"/>
      <c r="H7" s="273"/>
      <c r="I7" s="262"/>
      <c r="J7" s="264"/>
      <c r="K7" s="262"/>
      <c r="L7" s="262"/>
      <c r="M7" s="262"/>
      <c r="N7" s="262"/>
      <c r="O7" s="262"/>
      <c r="P7" s="262"/>
      <c r="Q7" s="262"/>
      <c r="R7" s="262"/>
      <c r="U7" s="262"/>
    </row>
    <row r="8" spans="1:26" ht="5.25" customHeight="1" x14ac:dyDescent="0.5">
      <c r="E8" s="270"/>
      <c r="F8" s="271"/>
      <c r="G8" s="271"/>
      <c r="H8" s="271"/>
      <c r="I8" s="272"/>
      <c r="J8" s="271"/>
      <c r="K8" s="271"/>
      <c r="L8" s="271"/>
      <c r="M8" s="271"/>
      <c r="N8" s="271"/>
      <c r="O8" s="271"/>
      <c r="P8" s="271"/>
      <c r="Q8" s="271"/>
      <c r="R8" s="271"/>
      <c r="U8" s="271"/>
    </row>
    <row r="9" spans="1:26" x14ac:dyDescent="0.5">
      <c r="C9" s="390" t="s">
        <v>153</v>
      </c>
      <c r="D9" s="390"/>
      <c r="E9" s="390"/>
      <c r="F9" s="390"/>
      <c r="G9" s="390"/>
      <c r="H9" s="390"/>
      <c r="I9" s="390"/>
      <c r="J9" s="391" t="s">
        <v>154</v>
      </c>
      <c r="K9" s="391"/>
      <c r="L9" s="391"/>
      <c r="M9" s="391"/>
      <c r="N9" s="391"/>
      <c r="O9" s="391"/>
      <c r="P9" s="391"/>
      <c r="Q9" s="391"/>
      <c r="R9" s="391"/>
      <c r="S9" s="391"/>
      <c r="U9" s="321"/>
      <c r="V9" s="321"/>
      <c r="X9" s="266"/>
    </row>
    <row r="10" spans="1:26" s="191" customFormat="1" ht="77.400000000000006" x14ac:dyDescent="0.55000000000000004">
      <c r="A10" s="348"/>
      <c r="B10" s="186" t="s">
        <v>209</v>
      </c>
      <c r="C10" s="186" t="s">
        <v>152</v>
      </c>
      <c r="D10" s="186" t="s">
        <v>0</v>
      </c>
      <c r="E10" s="186" t="s">
        <v>155</v>
      </c>
      <c r="F10" s="187" t="s">
        <v>203</v>
      </c>
      <c r="G10" s="187" t="s">
        <v>156</v>
      </c>
      <c r="H10" s="187" t="s">
        <v>157</v>
      </c>
      <c r="I10" s="188" t="s">
        <v>186</v>
      </c>
      <c r="J10" s="235" t="s">
        <v>248</v>
      </c>
      <c r="K10" s="189" t="s">
        <v>249</v>
      </c>
      <c r="L10" s="189" t="s">
        <v>250</v>
      </c>
      <c r="M10" s="189" t="s">
        <v>251</v>
      </c>
      <c r="N10" s="189" t="s">
        <v>253</v>
      </c>
      <c r="O10" s="189" t="s">
        <v>252</v>
      </c>
      <c r="P10" s="189" t="s">
        <v>254</v>
      </c>
      <c r="Q10" s="189" t="s">
        <v>255</v>
      </c>
      <c r="R10" s="189" t="s">
        <v>257</v>
      </c>
      <c r="S10" s="189" t="s">
        <v>23</v>
      </c>
      <c r="T10" s="187" t="s">
        <v>204</v>
      </c>
      <c r="U10" s="322" t="s">
        <v>537</v>
      </c>
      <c r="V10" s="190" t="s">
        <v>256</v>
      </c>
      <c r="W10" s="320" t="s">
        <v>535</v>
      </c>
    </row>
    <row r="11" spans="1:26" s="310" customFormat="1" ht="15.6" x14ac:dyDescent="0.55000000000000004">
      <c r="A11" s="349"/>
      <c r="B11" s="306" t="s">
        <v>261</v>
      </c>
      <c r="C11" s="307"/>
      <c r="D11" s="307"/>
      <c r="E11" s="307"/>
      <c r="F11" s="308"/>
      <c r="G11" s="308"/>
      <c r="H11" s="308"/>
      <c r="I11" s="309"/>
      <c r="J11" s="308"/>
      <c r="K11" s="308"/>
      <c r="L11" s="308"/>
      <c r="M11" s="308"/>
      <c r="N11" s="308"/>
      <c r="O11" s="308"/>
      <c r="P11" s="308"/>
      <c r="Q11" s="308"/>
      <c r="R11" s="308"/>
      <c r="S11" s="308"/>
      <c r="T11" s="308"/>
      <c r="U11" s="308"/>
      <c r="V11" s="308"/>
      <c r="W11" s="309"/>
    </row>
    <row r="12" spans="1:26" s="196" customFormat="1" x14ac:dyDescent="0.55000000000000004">
      <c r="A12" s="350"/>
      <c r="B12" s="192" t="s">
        <v>258</v>
      </c>
      <c r="C12" s="193"/>
      <c r="D12" s="193"/>
      <c r="E12" s="193"/>
      <c r="F12" s="194"/>
      <c r="G12" s="194"/>
      <c r="H12" s="194"/>
      <c r="I12" s="195"/>
      <c r="J12" s="194"/>
      <c r="K12" s="194"/>
      <c r="L12" s="194"/>
      <c r="M12" s="194"/>
      <c r="N12" s="194"/>
      <c r="O12" s="194"/>
      <c r="P12" s="194"/>
      <c r="Q12" s="194"/>
      <c r="R12" s="194"/>
      <c r="S12" s="194"/>
      <c r="T12" s="194"/>
      <c r="U12" s="194"/>
      <c r="V12" s="194"/>
      <c r="W12" s="195"/>
    </row>
    <row r="13" spans="1:26" x14ac:dyDescent="0.5">
      <c r="B13" s="277" t="s">
        <v>504</v>
      </c>
      <c r="C13" s="278">
        <v>42614</v>
      </c>
      <c r="D13" s="279">
        <v>0.58333333333333337</v>
      </c>
      <c r="E13" s="280" t="s">
        <v>193</v>
      </c>
      <c r="F13" s="281">
        <v>100000</v>
      </c>
      <c r="G13" s="281">
        <v>99765</v>
      </c>
      <c r="H13" s="281">
        <f>+F13-G13</f>
        <v>235</v>
      </c>
      <c r="I13" s="282" t="s">
        <v>86</v>
      </c>
      <c r="J13" s="283">
        <v>99740</v>
      </c>
      <c r="K13" s="284"/>
      <c r="L13" s="284"/>
      <c r="M13" s="284"/>
      <c r="N13" s="284"/>
      <c r="O13" s="284"/>
      <c r="P13" s="284"/>
      <c r="Q13" s="284"/>
      <c r="R13" s="284">
        <v>0</v>
      </c>
      <c r="S13" s="284">
        <f t="shared" ref="S13:S18" si="0">SUM(J13:R13)</f>
        <v>99740</v>
      </c>
      <c r="T13" s="285">
        <f t="shared" ref="T13:T18" si="1">+S13-G13</f>
        <v>-25</v>
      </c>
      <c r="U13" s="284"/>
      <c r="V13" s="284"/>
      <c r="W13" s="265"/>
    </row>
    <row r="14" spans="1:26" x14ac:dyDescent="0.5">
      <c r="B14" s="263" t="s">
        <v>477</v>
      </c>
      <c r="C14" s="286">
        <v>44423</v>
      </c>
      <c r="D14" s="287">
        <v>0.41666666666666669</v>
      </c>
      <c r="E14" s="288" t="s">
        <v>187</v>
      </c>
      <c r="F14" s="289"/>
      <c r="G14" s="289"/>
      <c r="H14" s="289"/>
      <c r="I14" s="290"/>
      <c r="J14" s="291"/>
      <c r="K14" s="289"/>
      <c r="L14" s="289"/>
      <c r="M14" s="289"/>
      <c r="N14" s="289"/>
      <c r="O14" s="289"/>
      <c r="P14" s="289"/>
      <c r="Q14" s="289"/>
      <c r="R14" s="289"/>
      <c r="S14" s="284">
        <f t="shared" si="0"/>
        <v>0</v>
      </c>
      <c r="T14" s="292">
        <f t="shared" si="1"/>
        <v>0</v>
      </c>
      <c r="U14" s="289"/>
      <c r="V14" s="289"/>
      <c r="W14" s="212"/>
    </row>
    <row r="15" spans="1:26" x14ac:dyDescent="0.5">
      <c r="B15" s="263" t="s">
        <v>502</v>
      </c>
      <c r="C15" s="286">
        <v>44395</v>
      </c>
      <c r="D15" s="287">
        <v>0.45833333333333298</v>
      </c>
      <c r="E15" s="288" t="s">
        <v>188</v>
      </c>
      <c r="F15" s="289"/>
      <c r="G15" s="289"/>
      <c r="H15" s="289"/>
      <c r="I15" s="290"/>
      <c r="J15" s="291"/>
      <c r="K15" s="289"/>
      <c r="L15" s="289"/>
      <c r="M15" s="289"/>
      <c r="N15" s="289"/>
      <c r="O15" s="289"/>
      <c r="P15" s="289"/>
      <c r="Q15" s="289"/>
      <c r="R15" s="289"/>
      <c r="S15" s="284">
        <f t="shared" si="0"/>
        <v>0</v>
      </c>
      <c r="T15" s="292">
        <f t="shared" si="1"/>
        <v>0</v>
      </c>
      <c r="U15" s="289"/>
      <c r="V15" s="289"/>
      <c r="W15" s="212"/>
    </row>
    <row r="16" spans="1:26" x14ac:dyDescent="0.5">
      <c r="B16" s="263" t="s">
        <v>525</v>
      </c>
      <c r="C16" s="286">
        <v>44396</v>
      </c>
      <c r="D16" s="287">
        <v>0.38194444444444442</v>
      </c>
      <c r="E16" s="293" t="s">
        <v>189</v>
      </c>
      <c r="F16" s="289"/>
      <c r="G16" s="289"/>
      <c r="H16" s="289"/>
      <c r="I16" s="290"/>
      <c r="J16" s="291"/>
      <c r="K16" s="289"/>
      <c r="L16" s="289"/>
      <c r="M16" s="289"/>
      <c r="N16" s="289"/>
      <c r="O16" s="289"/>
      <c r="P16" s="289"/>
      <c r="Q16" s="289"/>
      <c r="R16" s="289"/>
      <c r="S16" s="284">
        <f t="shared" si="0"/>
        <v>0</v>
      </c>
      <c r="T16" s="292">
        <f t="shared" si="1"/>
        <v>0</v>
      </c>
      <c r="U16" s="289"/>
      <c r="V16" s="289"/>
      <c r="W16" s="212"/>
    </row>
    <row r="17" spans="1:23" x14ac:dyDescent="0.5">
      <c r="B17" s="263" t="s">
        <v>191</v>
      </c>
      <c r="C17" s="286">
        <v>44440</v>
      </c>
      <c r="D17" s="287">
        <v>0.58333333333333337</v>
      </c>
      <c r="E17" s="288" t="s">
        <v>193</v>
      </c>
      <c r="F17" s="289"/>
      <c r="G17" s="289"/>
      <c r="H17" s="289"/>
      <c r="I17" s="290"/>
      <c r="J17" s="291"/>
      <c r="K17" s="289"/>
      <c r="L17" s="289"/>
      <c r="M17" s="289"/>
      <c r="N17" s="289"/>
      <c r="O17" s="289"/>
      <c r="P17" s="289"/>
      <c r="Q17" s="289"/>
      <c r="R17" s="289"/>
      <c r="S17" s="284">
        <f t="shared" si="0"/>
        <v>0</v>
      </c>
      <c r="T17" s="292">
        <f t="shared" si="1"/>
        <v>0</v>
      </c>
      <c r="U17" s="289"/>
      <c r="V17" s="289"/>
      <c r="W17" s="212"/>
    </row>
    <row r="18" spans="1:23" x14ac:dyDescent="0.5">
      <c r="B18" s="263" t="s">
        <v>192</v>
      </c>
      <c r="C18" s="286">
        <v>44440</v>
      </c>
      <c r="D18" s="287">
        <v>0.58333333333333337</v>
      </c>
      <c r="E18" s="294" t="s">
        <v>193</v>
      </c>
      <c r="F18" s="289"/>
      <c r="G18" s="289"/>
      <c r="H18" s="289"/>
      <c r="I18" s="290"/>
      <c r="J18" s="291"/>
      <c r="K18" s="289"/>
      <c r="L18" s="289"/>
      <c r="M18" s="289"/>
      <c r="N18" s="289"/>
      <c r="O18" s="289"/>
      <c r="P18" s="289"/>
      <c r="Q18" s="289"/>
      <c r="R18" s="289"/>
      <c r="S18" s="284">
        <f t="shared" si="0"/>
        <v>0</v>
      </c>
      <c r="T18" s="292">
        <f t="shared" si="1"/>
        <v>0</v>
      </c>
      <c r="U18" s="289"/>
      <c r="V18" s="289"/>
      <c r="W18" s="212"/>
    </row>
    <row r="19" spans="1:23" x14ac:dyDescent="0.5">
      <c r="B19" s="206"/>
      <c r="C19" s="207"/>
      <c r="D19" s="208"/>
      <c r="E19" s="209"/>
      <c r="F19" s="200"/>
      <c r="G19" s="200"/>
      <c r="H19" s="200"/>
      <c r="I19" s="201"/>
      <c r="J19" s="202"/>
      <c r="K19" s="200"/>
      <c r="L19" s="200"/>
      <c r="M19" s="200"/>
      <c r="N19" s="200"/>
      <c r="O19" s="200"/>
      <c r="P19" s="200"/>
      <c r="Q19" s="200"/>
      <c r="R19" s="200"/>
      <c r="S19" s="203"/>
      <c r="T19" s="204"/>
      <c r="U19" s="200"/>
      <c r="V19" s="200"/>
      <c r="W19" s="212"/>
    </row>
    <row r="20" spans="1:23" s="196" customFormat="1" x14ac:dyDescent="0.55000000000000004">
      <c r="A20" s="350"/>
      <c r="B20" s="192" t="s">
        <v>548</v>
      </c>
      <c r="C20" s="193"/>
      <c r="D20" s="193"/>
      <c r="E20" s="193"/>
      <c r="F20" s="194"/>
      <c r="G20" s="194"/>
      <c r="H20" s="194"/>
      <c r="I20" s="195"/>
      <c r="J20" s="194"/>
      <c r="K20" s="194"/>
      <c r="L20" s="194"/>
      <c r="M20" s="194"/>
      <c r="N20" s="194"/>
      <c r="O20" s="194"/>
      <c r="P20" s="194"/>
      <c r="Q20" s="194"/>
      <c r="R20" s="194"/>
      <c r="S20" s="194"/>
      <c r="T20" s="194"/>
      <c r="U20" s="194"/>
      <c r="V20" s="194"/>
      <c r="W20" s="195"/>
    </row>
    <row r="21" spans="1:23" x14ac:dyDescent="0.5">
      <c r="B21" s="295" t="s">
        <v>463</v>
      </c>
      <c r="C21" s="197"/>
      <c r="D21" s="198"/>
      <c r="E21" s="209"/>
      <c r="F21" s="200"/>
      <c r="G21" s="200"/>
      <c r="H21" s="200"/>
      <c r="I21" s="201"/>
      <c r="J21" s="202"/>
      <c r="K21" s="200"/>
      <c r="L21" s="200"/>
      <c r="M21" s="200"/>
      <c r="N21" s="200"/>
      <c r="O21" s="200"/>
      <c r="P21" s="200"/>
      <c r="Q21" s="200"/>
      <c r="R21" s="200"/>
      <c r="S21" s="203"/>
      <c r="T21" s="204"/>
      <c r="U21" s="200"/>
      <c r="V21" s="200"/>
      <c r="W21" s="212"/>
    </row>
    <row r="22" spans="1:23" x14ac:dyDescent="0.5">
      <c r="B22" s="295" t="s">
        <v>464</v>
      </c>
      <c r="C22" s="197"/>
      <c r="D22" s="198"/>
      <c r="E22" s="209"/>
      <c r="F22" s="200"/>
      <c r="G22" s="200"/>
      <c r="H22" s="200"/>
      <c r="I22" s="201"/>
      <c r="J22" s="202"/>
      <c r="K22" s="200"/>
      <c r="L22" s="200"/>
      <c r="M22" s="200"/>
      <c r="N22" s="200"/>
      <c r="O22" s="200"/>
      <c r="P22" s="200"/>
      <c r="Q22" s="200"/>
      <c r="R22" s="200"/>
      <c r="S22" s="203"/>
      <c r="T22" s="204"/>
      <c r="U22" s="200"/>
      <c r="V22" s="200"/>
      <c r="W22" s="212"/>
    </row>
    <row r="23" spans="1:23" x14ac:dyDescent="0.5">
      <c r="B23" s="295" t="s">
        <v>465</v>
      </c>
      <c r="C23" s="197"/>
      <c r="D23" s="198"/>
      <c r="E23" s="209"/>
      <c r="F23" s="200"/>
      <c r="G23" s="200"/>
      <c r="H23" s="200"/>
      <c r="I23" s="201"/>
      <c r="J23" s="202"/>
      <c r="K23" s="200"/>
      <c r="L23" s="200"/>
      <c r="M23" s="200"/>
      <c r="N23" s="200"/>
      <c r="O23" s="200"/>
      <c r="P23" s="200"/>
      <c r="Q23" s="200"/>
      <c r="R23" s="200"/>
      <c r="S23" s="203"/>
      <c r="T23" s="204"/>
      <c r="U23" s="200"/>
      <c r="V23" s="200"/>
      <c r="W23" s="212"/>
    </row>
    <row r="24" spans="1:23" x14ac:dyDescent="0.5">
      <c r="B24" s="295" t="s">
        <v>468</v>
      </c>
      <c r="C24" s="275"/>
      <c r="D24" s="276"/>
      <c r="E24" s="209"/>
      <c r="F24" s="200"/>
      <c r="G24" s="200"/>
      <c r="H24" s="200"/>
      <c r="I24" s="201"/>
      <c r="J24" s="202"/>
      <c r="K24" s="200"/>
      <c r="L24" s="200"/>
      <c r="M24" s="200"/>
      <c r="N24" s="200"/>
      <c r="O24" s="200"/>
      <c r="P24" s="200"/>
      <c r="Q24" s="200"/>
      <c r="R24" s="200"/>
      <c r="S24" s="203"/>
      <c r="T24" s="204"/>
      <c r="U24" s="200"/>
      <c r="V24" s="200"/>
      <c r="W24" s="212"/>
    </row>
    <row r="25" spans="1:23" x14ac:dyDescent="0.5">
      <c r="B25" s="295" t="s">
        <v>467</v>
      </c>
      <c r="C25" s="207"/>
      <c r="D25" s="210"/>
      <c r="E25" s="209"/>
      <c r="F25" s="200"/>
      <c r="G25" s="200"/>
      <c r="H25" s="200"/>
      <c r="I25" s="201"/>
      <c r="J25" s="202"/>
      <c r="K25" s="200"/>
      <c r="L25" s="200"/>
      <c r="M25" s="200"/>
      <c r="N25" s="200"/>
      <c r="O25" s="200"/>
      <c r="P25" s="200"/>
      <c r="Q25" s="200"/>
      <c r="R25" s="200"/>
      <c r="S25" s="203"/>
      <c r="T25" s="204"/>
      <c r="U25" s="200"/>
      <c r="V25" s="200"/>
      <c r="W25" s="212"/>
    </row>
    <row r="26" spans="1:23" x14ac:dyDescent="0.5">
      <c r="B26" s="295" t="s">
        <v>466</v>
      </c>
      <c r="C26" s="211"/>
      <c r="D26" s="211"/>
      <c r="E26" s="211"/>
      <c r="F26" s="205"/>
      <c r="G26" s="205"/>
      <c r="H26" s="205"/>
      <c r="I26" s="212"/>
      <c r="J26" s="213"/>
      <c r="K26" s="205"/>
      <c r="L26" s="205"/>
      <c r="M26" s="205"/>
      <c r="N26" s="205"/>
      <c r="O26" s="205"/>
      <c r="P26" s="205"/>
      <c r="Q26" s="205"/>
      <c r="R26" s="205"/>
      <c r="S26" s="205"/>
      <c r="T26" s="205"/>
      <c r="U26" s="205"/>
      <c r="V26" s="205"/>
      <c r="W26" s="212"/>
    </row>
    <row r="27" spans="1:23" x14ac:dyDescent="0.5">
      <c r="B27" s="295" t="s">
        <v>469</v>
      </c>
      <c r="C27" s="211"/>
      <c r="D27" s="211"/>
      <c r="E27" s="211"/>
      <c r="F27" s="205"/>
      <c r="G27" s="205"/>
      <c r="H27" s="205"/>
      <c r="I27" s="212"/>
      <c r="J27" s="213"/>
      <c r="K27" s="205"/>
      <c r="L27" s="205"/>
      <c r="M27" s="205"/>
      <c r="N27" s="205"/>
      <c r="O27" s="205"/>
      <c r="P27" s="205"/>
      <c r="Q27" s="205"/>
      <c r="R27" s="205"/>
      <c r="S27" s="205"/>
      <c r="T27" s="205"/>
      <c r="U27" s="205"/>
      <c r="V27" s="205"/>
      <c r="W27" s="212"/>
    </row>
    <row r="28" spans="1:23" x14ac:dyDescent="0.5">
      <c r="B28" s="295" t="s">
        <v>470</v>
      </c>
      <c r="C28" s="211"/>
      <c r="D28" s="211"/>
      <c r="E28" s="211"/>
      <c r="F28" s="205"/>
      <c r="G28" s="205"/>
      <c r="H28" s="205"/>
      <c r="I28" s="212"/>
      <c r="J28" s="213"/>
      <c r="K28" s="205"/>
      <c r="L28" s="205"/>
      <c r="M28" s="205"/>
      <c r="N28" s="205"/>
      <c r="O28" s="205"/>
      <c r="P28" s="205"/>
      <c r="Q28" s="205"/>
      <c r="R28" s="205"/>
      <c r="S28" s="205"/>
      <c r="T28" s="205"/>
      <c r="U28" s="205"/>
      <c r="V28" s="205"/>
      <c r="W28" s="212"/>
    </row>
    <row r="29" spans="1:23" x14ac:dyDescent="0.5">
      <c r="B29" s="295" t="s">
        <v>471</v>
      </c>
      <c r="C29" s="211"/>
      <c r="D29" s="211"/>
      <c r="E29" s="211"/>
      <c r="F29" s="205"/>
      <c r="G29" s="205"/>
      <c r="H29" s="205"/>
      <c r="I29" s="212"/>
      <c r="J29" s="213"/>
      <c r="K29" s="205"/>
      <c r="L29" s="205"/>
      <c r="M29" s="205"/>
      <c r="N29" s="205"/>
      <c r="O29" s="205"/>
      <c r="P29" s="205"/>
      <c r="Q29" s="205"/>
      <c r="R29" s="205"/>
      <c r="S29" s="205"/>
      <c r="T29" s="205"/>
      <c r="U29" s="205"/>
      <c r="V29" s="205"/>
      <c r="W29" s="212"/>
    </row>
    <row r="30" spans="1:23" x14ac:dyDescent="0.5">
      <c r="B30" s="295" t="s">
        <v>472</v>
      </c>
      <c r="C30" s="211"/>
      <c r="D30" s="211"/>
      <c r="E30" s="211"/>
      <c r="F30" s="205"/>
      <c r="G30" s="205"/>
      <c r="H30" s="205"/>
      <c r="I30" s="212"/>
      <c r="J30" s="213"/>
      <c r="K30" s="205"/>
      <c r="L30" s="205"/>
      <c r="M30" s="205"/>
      <c r="N30" s="205"/>
      <c r="O30" s="205"/>
      <c r="P30" s="205"/>
      <c r="Q30" s="205"/>
      <c r="R30" s="205"/>
      <c r="S30" s="205"/>
      <c r="T30" s="205"/>
      <c r="U30" s="205"/>
      <c r="V30" s="205"/>
      <c r="W30" s="212"/>
    </row>
    <row r="31" spans="1:23" x14ac:dyDescent="0.5">
      <c r="B31" s="295" t="s">
        <v>473</v>
      </c>
      <c r="C31" s="211"/>
      <c r="D31" s="211"/>
      <c r="E31" s="211"/>
      <c r="F31" s="205"/>
      <c r="G31" s="205"/>
      <c r="H31" s="205"/>
      <c r="I31" s="212"/>
      <c r="J31" s="213"/>
      <c r="K31" s="205"/>
      <c r="L31" s="205"/>
      <c r="M31" s="205"/>
      <c r="N31" s="205"/>
      <c r="O31" s="205"/>
      <c r="P31" s="205"/>
      <c r="Q31" s="205"/>
      <c r="R31" s="205"/>
      <c r="S31" s="205"/>
      <c r="T31" s="205"/>
      <c r="U31" s="205"/>
      <c r="V31" s="205"/>
      <c r="W31" s="212"/>
    </row>
    <row r="32" spans="1:23" x14ac:dyDescent="0.5">
      <c r="B32" s="295" t="s">
        <v>474</v>
      </c>
      <c r="C32" s="211"/>
      <c r="D32" s="211"/>
      <c r="E32" s="211"/>
      <c r="F32" s="205"/>
      <c r="G32" s="205"/>
      <c r="H32" s="205"/>
      <c r="I32" s="212"/>
      <c r="J32" s="213"/>
      <c r="K32" s="205"/>
      <c r="L32" s="205"/>
      <c r="M32" s="205"/>
      <c r="N32" s="205"/>
      <c r="O32" s="205"/>
      <c r="P32" s="205"/>
      <c r="Q32" s="205"/>
      <c r="R32" s="205"/>
      <c r="S32" s="205"/>
      <c r="T32" s="205"/>
      <c r="U32" s="205"/>
      <c r="V32" s="205"/>
      <c r="W32" s="212"/>
    </row>
    <row r="33" spans="2:23" x14ac:dyDescent="0.5">
      <c r="B33" s="301" t="s">
        <v>475</v>
      </c>
      <c r="C33" s="211"/>
      <c r="D33" s="211"/>
      <c r="E33" s="211"/>
      <c r="F33" s="205"/>
      <c r="G33" s="205"/>
      <c r="H33" s="205"/>
      <c r="I33" s="212"/>
      <c r="J33" s="213"/>
      <c r="K33" s="205"/>
      <c r="L33" s="205"/>
      <c r="M33" s="205"/>
      <c r="N33" s="205"/>
      <c r="O33" s="205"/>
      <c r="P33" s="205"/>
      <c r="Q33" s="205"/>
      <c r="R33" s="205"/>
      <c r="S33" s="205"/>
      <c r="T33" s="205"/>
      <c r="U33" s="205"/>
      <c r="V33" s="205"/>
      <c r="W33" s="212"/>
    </row>
    <row r="34" spans="2:23" x14ac:dyDescent="0.5">
      <c r="B34" s="301" t="s">
        <v>476</v>
      </c>
      <c r="C34" s="211"/>
      <c r="D34" s="211"/>
      <c r="E34" s="211"/>
      <c r="F34" s="205"/>
      <c r="G34" s="205"/>
      <c r="H34" s="205"/>
      <c r="I34" s="212"/>
      <c r="J34" s="213"/>
      <c r="K34" s="205"/>
      <c r="L34" s="205"/>
      <c r="M34" s="205"/>
      <c r="N34" s="205"/>
      <c r="O34" s="205"/>
      <c r="P34" s="205"/>
      <c r="Q34" s="205"/>
      <c r="R34" s="205"/>
      <c r="S34" s="205"/>
      <c r="T34" s="205"/>
      <c r="U34" s="205"/>
      <c r="V34" s="205"/>
      <c r="W34" s="212"/>
    </row>
    <row r="35" spans="2:23" x14ac:dyDescent="0.5">
      <c r="B35" s="299" t="s">
        <v>477</v>
      </c>
      <c r="C35" s="211"/>
      <c r="D35" s="211"/>
      <c r="E35" s="211"/>
      <c r="F35" s="205"/>
      <c r="G35" s="205"/>
      <c r="H35" s="205"/>
      <c r="I35" s="212"/>
      <c r="J35" s="213"/>
      <c r="K35" s="205"/>
      <c r="L35" s="205"/>
      <c r="M35" s="205"/>
      <c r="N35" s="205"/>
      <c r="O35" s="205"/>
      <c r="P35" s="205"/>
      <c r="Q35" s="205"/>
      <c r="R35" s="205"/>
      <c r="S35" s="205"/>
      <c r="T35" s="205"/>
      <c r="U35" s="205"/>
      <c r="V35" s="205"/>
      <c r="W35" s="212"/>
    </row>
    <row r="36" spans="2:23" x14ac:dyDescent="0.5">
      <c r="B36" s="300" t="s">
        <v>478</v>
      </c>
      <c r="C36" s="211"/>
      <c r="D36" s="211"/>
      <c r="E36" s="211"/>
      <c r="F36" s="205"/>
      <c r="G36" s="205"/>
      <c r="H36" s="205"/>
      <c r="I36" s="212"/>
      <c r="J36" s="213"/>
      <c r="K36" s="205"/>
      <c r="L36" s="205"/>
      <c r="M36" s="205"/>
      <c r="N36" s="205"/>
      <c r="O36" s="205"/>
      <c r="P36" s="205"/>
      <c r="Q36" s="205"/>
      <c r="R36" s="205"/>
      <c r="S36" s="205"/>
      <c r="T36" s="205"/>
      <c r="U36" s="205"/>
      <c r="V36" s="205"/>
      <c r="W36" s="212"/>
    </row>
    <row r="37" spans="2:23" x14ac:dyDescent="0.5">
      <c r="B37" s="295" t="s">
        <v>479</v>
      </c>
      <c r="C37" s="211"/>
      <c r="D37" s="211"/>
      <c r="E37" s="211"/>
      <c r="F37" s="205"/>
      <c r="G37" s="205"/>
      <c r="H37" s="205"/>
      <c r="I37" s="212"/>
      <c r="J37" s="213"/>
      <c r="K37" s="205"/>
      <c r="L37" s="205"/>
      <c r="M37" s="205"/>
      <c r="N37" s="205"/>
      <c r="O37" s="205"/>
      <c r="P37" s="205"/>
      <c r="Q37" s="205"/>
      <c r="R37" s="205"/>
      <c r="S37" s="205"/>
      <c r="T37" s="205"/>
      <c r="U37" s="205"/>
      <c r="V37" s="205"/>
      <c r="W37" s="212"/>
    </row>
    <row r="38" spans="2:23" x14ac:dyDescent="0.5">
      <c r="B38" s="295" t="s">
        <v>480</v>
      </c>
      <c r="C38" s="211"/>
      <c r="D38" s="211"/>
      <c r="E38" s="211"/>
      <c r="F38" s="205"/>
      <c r="G38" s="205"/>
      <c r="H38" s="205"/>
      <c r="I38" s="212"/>
      <c r="J38" s="213"/>
      <c r="K38" s="205"/>
      <c r="L38" s="205"/>
      <c r="M38" s="205"/>
      <c r="N38" s="205"/>
      <c r="O38" s="205"/>
      <c r="P38" s="205"/>
      <c r="Q38" s="205"/>
      <c r="R38" s="205"/>
      <c r="S38" s="205"/>
      <c r="T38" s="205"/>
      <c r="U38" s="205"/>
      <c r="V38" s="205"/>
      <c r="W38" s="212"/>
    </row>
    <row r="39" spans="2:23" x14ac:dyDescent="0.5">
      <c r="B39" s="295" t="s">
        <v>481</v>
      </c>
      <c r="C39" s="211"/>
      <c r="D39" s="211"/>
      <c r="E39" s="211"/>
      <c r="F39" s="205"/>
      <c r="G39" s="205"/>
      <c r="H39" s="205"/>
      <c r="I39" s="212"/>
      <c r="J39" s="213"/>
      <c r="K39" s="205"/>
      <c r="L39" s="205"/>
      <c r="M39" s="205"/>
      <c r="N39" s="205"/>
      <c r="O39" s="205"/>
      <c r="P39" s="205"/>
      <c r="Q39" s="205"/>
      <c r="R39" s="205"/>
      <c r="S39" s="205"/>
      <c r="T39" s="205"/>
      <c r="U39" s="205"/>
      <c r="V39" s="205"/>
      <c r="W39" s="212"/>
    </row>
    <row r="40" spans="2:23" x14ac:dyDescent="0.5">
      <c r="B40" s="295" t="s">
        <v>482</v>
      </c>
      <c r="C40" s="211"/>
      <c r="D40" s="211"/>
      <c r="E40" s="211"/>
      <c r="F40" s="205"/>
      <c r="G40" s="205"/>
      <c r="H40" s="205"/>
      <c r="I40" s="212"/>
      <c r="J40" s="213"/>
      <c r="K40" s="205"/>
      <c r="L40" s="205"/>
      <c r="M40" s="205"/>
      <c r="N40" s="205"/>
      <c r="O40" s="205"/>
      <c r="P40" s="205"/>
      <c r="Q40" s="205"/>
      <c r="R40" s="205"/>
      <c r="S40" s="205"/>
      <c r="T40" s="205"/>
      <c r="U40" s="205"/>
      <c r="V40" s="205"/>
      <c r="W40" s="212"/>
    </row>
    <row r="41" spans="2:23" x14ac:dyDescent="0.5">
      <c r="B41" s="295" t="s">
        <v>192</v>
      </c>
      <c r="C41" s="211"/>
      <c r="D41" s="211"/>
      <c r="E41" s="211"/>
      <c r="F41" s="205"/>
      <c r="G41" s="205"/>
      <c r="H41" s="205"/>
      <c r="I41" s="212"/>
      <c r="J41" s="213"/>
      <c r="K41" s="205"/>
      <c r="L41" s="205"/>
      <c r="M41" s="205"/>
      <c r="N41" s="205"/>
      <c r="O41" s="205"/>
      <c r="P41" s="205"/>
      <c r="Q41" s="205"/>
      <c r="R41" s="205"/>
      <c r="S41" s="205"/>
      <c r="T41" s="205"/>
      <c r="U41" s="205"/>
      <c r="V41" s="205"/>
      <c r="W41" s="212"/>
    </row>
    <row r="42" spans="2:23" x14ac:dyDescent="0.5">
      <c r="B42" s="295" t="s">
        <v>191</v>
      </c>
      <c r="C42" s="211"/>
      <c r="D42" s="211"/>
      <c r="E42" s="211"/>
      <c r="F42" s="205"/>
      <c r="G42" s="205"/>
      <c r="H42" s="205"/>
      <c r="I42" s="212"/>
      <c r="J42" s="213"/>
      <c r="K42" s="205"/>
      <c r="L42" s="205"/>
      <c r="M42" s="205"/>
      <c r="N42" s="205"/>
      <c r="O42" s="205"/>
      <c r="P42" s="205"/>
      <c r="Q42" s="205"/>
      <c r="R42" s="205"/>
      <c r="S42" s="205"/>
      <c r="T42" s="205"/>
      <c r="U42" s="205"/>
      <c r="V42" s="205"/>
      <c r="W42" s="212"/>
    </row>
    <row r="43" spans="2:23" x14ac:dyDescent="0.5">
      <c r="B43" s="300" t="s">
        <v>267</v>
      </c>
      <c r="C43" s="211"/>
      <c r="D43" s="211"/>
      <c r="E43" s="211"/>
      <c r="F43" s="205"/>
      <c r="G43" s="205"/>
      <c r="H43" s="205"/>
      <c r="I43" s="212"/>
      <c r="J43" s="213"/>
      <c r="K43" s="205"/>
      <c r="L43" s="205"/>
      <c r="M43" s="205"/>
      <c r="N43" s="205"/>
      <c r="O43" s="205"/>
      <c r="P43" s="205"/>
      <c r="Q43" s="205"/>
      <c r="R43" s="205"/>
      <c r="S43" s="205"/>
      <c r="T43" s="205"/>
      <c r="U43" s="205"/>
      <c r="V43" s="205"/>
      <c r="W43" s="212"/>
    </row>
    <row r="44" spans="2:23" x14ac:dyDescent="0.5">
      <c r="B44" s="295" t="s">
        <v>483</v>
      </c>
      <c r="C44" s="211"/>
      <c r="D44" s="211"/>
      <c r="E44" s="211"/>
      <c r="F44" s="205"/>
      <c r="G44" s="205"/>
      <c r="H44" s="205"/>
      <c r="I44" s="212"/>
      <c r="J44" s="213"/>
      <c r="K44" s="205"/>
      <c r="L44" s="205"/>
      <c r="M44" s="205"/>
      <c r="N44" s="205"/>
      <c r="O44" s="205"/>
      <c r="P44" s="205"/>
      <c r="Q44" s="205"/>
      <c r="R44" s="205"/>
      <c r="S44" s="205"/>
      <c r="T44" s="205"/>
      <c r="U44" s="205"/>
      <c r="V44" s="205"/>
      <c r="W44" s="212"/>
    </row>
    <row r="45" spans="2:23" x14ac:dyDescent="0.5">
      <c r="B45" s="295" t="s">
        <v>484</v>
      </c>
      <c r="C45" s="211"/>
      <c r="D45" s="211"/>
      <c r="E45" s="211"/>
      <c r="F45" s="205"/>
      <c r="G45" s="205"/>
      <c r="H45" s="205"/>
      <c r="I45" s="212"/>
      <c r="J45" s="213"/>
      <c r="K45" s="205"/>
      <c r="L45" s="205"/>
      <c r="M45" s="205"/>
      <c r="N45" s="205"/>
      <c r="O45" s="205"/>
      <c r="P45" s="205"/>
      <c r="Q45" s="205"/>
      <c r="R45" s="205"/>
      <c r="S45" s="205"/>
      <c r="T45" s="205"/>
      <c r="U45" s="205"/>
      <c r="V45" s="205"/>
      <c r="W45" s="212"/>
    </row>
    <row r="46" spans="2:23" x14ac:dyDescent="0.5">
      <c r="B46" s="295" t="s">
        <v>485</v>
      </c>
      <c r="C46" s="211"/>
      <c r="D46" s="211"/>
      <c r="E46" s="211"/>
      <c r="F46" s="205"/>
      <c r="G46" s="205"/>
      <c r="H46" s="205"/>
      <c r="I46" s="212"/>
      <c r="J46" s="213"/>
      <c r="K46" s="205"/>
      <c r="L46" s="205"/>
      <c r="M46" s="205"/>
      <c r="N46" s="205"/>
      <c r="O46" s="205"/>
      <c r="P46" s="205"/>
      <c r="Q46" s="205"/>
      <c r="R46" s="205"/>
      <c r="S46" s="205"/>
      <c r="T46" s="205"/>
      <c r="U46" s="205"/>
      <c r="V46" s="205"/>
      <c r="W46" s="212"/>
    </row>
    <row r="47" spans="2:23" x14ac:dyDescent="0.5">
      <c r="B47" s="295" t="s">
        <v>486</v>
      </c>
      <c r="C47" s="211"/>
      <c r="D47" s="211"/>
      <c r="E47" s="211"/>
      <c r="F47" s="205"/>
      <c r="G47" s="205"/>
      <c r="H47" s="205"/>
      <c r="I47" s="212"/>
      <c r="J47" s="213"/>
      <c r="K47" s="205"/>
      <c r="L47" s="205"/>
      <c r="M47" s="205"/>
      <c r="N47" s="205"/>
      <c r="O47" s="205"/>
      <c r="P47" s="205"/>
      <c r="Q47" s="205"/>
      <c r="R47" s="205"/>
      <c r="S47" s="205"/>
      <c r="T47" s="205"/>
      <c r="U47" s="205"/>
      <c r="V47" s="205"/>
      <c r="W47" s="212"/>
    </row>
    <row r="48" spans="2:23" x14ac:dyDescent="0.5">
      <c r="B48" s="295" t="s">
        <v>487</v>
      </c>
      <c r="C48" s="211"/>
      <c r="D48" s="211"/>
      <c r="E48" s="211"/>
      <c r="F48" s="205"/>
      <c r="G48" s="205"/>
      <c r="H48" s="205"/>
      <c r="I48" s="212"/>
      <c r="J48" s="213"/>
      <c r="K48" s="205"/>
      <c r="L48" s="205"/>
      <c r="M48" s="205"/>
      <c r="N48" s="205"/>
      <c r="O48" s="205"/>
      <c r="P48" s="205"/>
      <c r="Q48" s="205"/>
      <c r="R48" s="205"/>
      <c r="S48" s="205"/>
      <c r="T48" s="205"/>
      <c r="U48" s="205"/>
      <c r="V48" s="205"/>
      <c r="W48" s="212"/>
    </row>
    <row r="49" spans="2:23" x14ac:dyDescent="0.5">
      <c r="B49" s="295" t="s">
        <v>488</v>
      </c>
      <c r="C49" s="211"/>
      <c r="D49" s="211"/>
      <c r="E49" s="211"/>
      <c r="F49" s="205"/>
      <c r="G49" s="205"/>
      <c r="H49" s="205"/>
      <c r="I49" s="212"/>
      <c r="J49" s="213"/>
      <c r="K49" s="205"/>
      <c r="L49" s="205"/>
      <c r="M49" s="205"/>
      <c r="N49" s="205"/>
      <c r="O49" s="205"/>
      <c r="P49" s="205"/>
      <c r="Q49" s="205"/>
      <c r="R49" s="205"/>
      <c r="S49" s="205"/>
      <c r="T49" s="205"/>
      <c r="U49" s="205"/>
      <c r="V49" s="205"/>
      <c r="W49" s="212"/>
    </row>
    <row r="50" spans="2:23" x14ac:dyDescent="0.5">
      <c r="B50" s="295" t="s">
        <v>489</v>
      </c>
      <c r="C50" s="211"/>
      <c r="D50" s="211"/>
      <c r="E50" s="211"/>
      <c r="F50" s="205"/>
      <c r="G50" s="205"/>
      <c r="H50" s="205"/>
      <c r="I50" s="212"/>
      <c r="J50" s="213"/>
      <c r="K50" s="205"/>
      <c r="L50" s="205"/>
      <c r="M50" s="205"/>
      <c r="N50" s="205"/>
      <c r="O50" s="205"/>
      <c r="P50" s="205"/>
      <c r="Q50" s="205"/>
      <c r="R50" s="205"/>
      <c r="S50" s="205"/>
      <c r="T50" s="205"/>
      <c r="U50" s="205"/>
      <c r="V50" s="205"/>
      <c r="W50" s="212"/>
    </row>
    <row r="51" spans="2:23" x14ac:dyDescent="0.5">
      <c r="B51" s="295" t="s">
        <v>490</v>
      </c>
      <c r="C51" s="211"/>
      <c r="D51" s="211"/>
      <c r="E51" s="211"/>
      <c r="F51" s="205"/>
      <c r="G51" s="205"/>
      <c r="H51" s="205"/>
      <c r="I51" s="212"/>
      <c r="J51" s="213"/>
      <c r="K51" s="205"/>
      <c r="L51" s="205"/>
      <c r="M51" s="205"/>
      <c r="N51" s="205"/>
      <c r="O51" s="205"/>
      <c r="P51" s="205"/>
      <c r="Q51" s="205"/>
      <c r="R51" s="205"/>
      <c r="S51" s="205"/>
      <c r="T51" s="205"/>
      <c r="U51" s="205"/>
      <c r="V51" s="205"/>
      <c r="W51" s="212"/>
    </row>
    <row r="52" spans="2:23" x14ac:dyDescent="0.5">
      <c r="B52" s="295" t="s">
        <v>491</v>
      </c>
      <c r="C52" s="211"/>
      <c r="D52" s="211"/>
      <c r="E52" s="211"/>
      <c r="F52" s="205"/>
      <c r="G52" s="205"/>
      <c r="H52" s="205"/>
      <c r="I52" s="212"/>
      <c r="J52" s="213"/>
      <c r="K52" s="205"/>
      <c r="L52" s="205"/>
      <c r="M52" s="205"/>
      <c r="N52" s="205"/>
      <c r="O52" s="205"/>
      <c r="P52" s="205"/>
      <c r="Q52" s="205"/>
      <c r="R52" s="205"/>
      <c r="S52" s="205"/>
      <c r="T52" s="205"/>
      <c r="U52" s="205"/>
      <c r="V52" s="205"/>
      <c r="W52" s="212"/>
    </row>
    <row r="53" spans="2:23" x14ac:dyDescent="0.5">
      <c r="B53" s="295" t="s">
        <v>492</v>
      </c>
      <c r="C53" s="211"/>
      <c r="D53" s="211"/>
      <c r="E53" s="211"/>
      <c r="F53" s="205"/>
      <c r="G53" s="205"/>
      <c r="H53" s="205"/>
      <c r="I53" s="212"/>
      <c r="J53" s="213"/>
      <c r="K53" s="205"/>
      <c r="L53" s="205"/>
      <c r="M53" s="205"/>
      <c r="N53" s="205"/>
      <c r="O53" s="205"/>
      <c r="P53" s="205"/>
      <c r="Q53" s="205"/>
      <c r="R53" s="205"/>
      <c r="S53" s="205"/>
      <c r="T53" s="205"/>
      <c r="U53" s="205"/>
      <c r="V53" s="205"/>
      <c r="W53" s="212"/>
    </row>
    <row r="54" spans="2:23" x14ac:dyDescent="0.5">
      <c r="B54" s="295" t="s">
        <v>496</v>
      </c>
      <c r="C54" s="211"/>
      <c r="D54" s="211"/>
      <c r="E54" s="211"/>
      <c r="F54" s="205"/>
      <c r="G54" s="205"/>
      <c r="H54" s="205"/>
      <c r="I54" s="212"/>
      <c r="J54" s="213"/>
      <c r="K54" s="205"/>
      <c r="L54" s="205"/>
      <c r="M54" s="205"/>
      <c r="N54" s="205"/>
      <c r="O54" s="205"/>
      <c r="P54" s="205"/>
      <c r="Q54" s="205"/>
      <c r="R54" s="205"/>
      <c r="S54" s="205"/>
      <c r="T54" s="205"/>
      <c r="U54" s="205"/>
      <c r="V54" s="205"/>
      <c r="W54" s="212"/>
    </row>
    <row r="55" spans="2:23" x14ac:dyDescent="0.5">
      <c r="B55" s="295" t="s">
        <v>493</v>
      </c>
      <c r="C55" s="211"/>
      <c r="D55" s="211"/>
      <c r="E55" s="211"/>
      <c r="F55" s="205"/>
      <c r="G55" s="205"/>
      <c r="H55" s="205"/>
      <c r="I55" s="212"/>
      <c r="J55" s="213"/>
      <c r="K55" s="205"/>
      <c r="L55" s="205"/>
      <c r="M55" s="205"/>
      <c r="N55" s="205"/>
      <c r="O55" s="205"/>
      <c r="P55" s="205"/>
      <c r="Q55" s="205"/>
      <c r="R55" s="205"/>
      <c r="S55" s="205"/>
      <c r="T55" s="205"/>
      <c r="U55" s="205"/>
      <c r="V55" s="205"/>
      <c r="W55" s="212"/>
    </row>
    <row r="56" spans="2:23" x14ac:dyDescent="0.5">
      <c r="B56" s="295" t="s">
        <v>494</v>
      </c>
      <c r="C56" s="211"/>
      <c r="D56" s="211"/>
      <c r="E56" s="211"/>
      <c r="F56" s="205"/>
      <c r="G56" s="205"/>
      <c r="H56" s="205"/>
      <c r="I56" s="212"/>
      <c r="J56" s="213"/>
      <c r="K56" s="205"/>
      <c r="L56" s="205"/>
      <c r="M56" s="205"/>
      <c r="N56" s="205"/>
      <c r="O56" s="205"/>
      <c r="P56" s="205"/>
      <c r="Q56" s="205"/>
      <c r="R56" s="205"/>
      <c r="S56" s="205"/>
      <c r="T56" s="205"/>
      <c r="U56" s="205"/>
      <c r="V56" s="205"/>
      <c r="W56" s="212"/>
    </row>
    <row r="57" spans="2:23" x14ac:dyDescent="0.5">
      <c r="B57" s="295" t="s">
        <v>495</v>
      </c>
      <c r="C57" s="211"/>
      <c r="D57" s="211"/>
      <c r="E57" s="211"/>
      <c r="F57" s="205"/>
      <c r="G57" s="205"/>
      <c r="H57" s="205"/>
      <c r="I57" s="212"/>
      <c r="J57" s="213"/>
      <c r="K57" s="205"/>
      <c r="L57" s="205"/>
      <c r="M57" s="205"/>
      <c r="N57" s="205"/>
      <c r="O57" s="205"/>
      <c r="P57" s="205"/>
      <c r="Q57" s="205"/>
      <c r="R57" s="205"/>
      <c r="S57" s="205"/>
      <c r="T57" s="205"/>
      <c r="U57" s="205"/>
      <c r="V57" s="205"/>
      <c r="W57" s="212"/>
    </row>
    <row r="58" spans="2:23" x14ac:dyDescent="0.5">
      <c r="B58" s="295" t="s">
        <v>497</v>
      </c>
      <c r="C58" s="211"/>
      <c r="D58" s="211"/>
      <c r="E58" s="211"/>
      <c r="F58" s="205"/>
      <c r="G58" s="205"/>
      <c r="H58" s="205"/>
      <c r="I58" s="212"/>
      <c r="J58" s="213"/>
      <c r="K58" s="205"/>
      <c r="L58" s="205"/>
      <c r="M58" s="205"/>
      <c r="N58" s="205"/>
      <c r="O58" s="205"/>
      <c r="P58" s="205"/>
      <c r="Q58" s="205"/>
      <c r="R58" s="205"/>
      <c r="S58" s="205"/>
      <c r="T58" s="205"/>
      <c r="U58" s="205"/>
      <c r="V58" s="205"/>
      <c r="W58" s="212"/>
    </row>
    <row r="59" spans="2:23" x14ac:dyDescent="0.5">
      <c r="B59" s="295" t="s">
        <v>498</v>
      </c>
      <c r="C59" s="211"/>
      <c r="D59" s="211"/>
      <c r="E59" s="211"/>
      <c r="F59" s="205"/>
      <c r="G59" s="205"/>
      <c r="H59" s="205"/>
      <c r="I59" s="212"/>
      <c r="J59" s="213"/>
      <c r="K59" s="205"/>
      <c r="L59" s="205"/>
      <c r="M59" s="205"/>
      <c r="N59" s="205"/>
      <c r="O59" s="205"/>
      <c r="P59" s="205"/>
      <c r="Q59" s="205"/>
      <c r="R59" s="205"/>
      <c r="S59" s="205"/>
      <c r="T59" s="205"/>
      <c r="U59" s="205"/>
      <c r="V59" s="205"/>
      <c r="W59" s="212"/>
    </row>
    <row r="60" spans="2:23" ht="13.5" customHeight="1" x14ac:dyDescent="0.5">
      <c r="B60" s="295" t="s">
        <v>499</v>
      </c>
      <c r="C60" s="211"/>
      <c r="D60" s="211"/>
      <c r="E60" s="211"/>
      <c r="F60" s="205"/>
      <c r="G60" s="205"/>
      <c r="H60" s="205"/>
      <c r="I60" s="212"/>
      <c r="J60" s="213"/>
      <c r="K60" s="205"/>
      <c r="L60" s="205"/>
      <c r="M60" s="205"/>
      <c r="N60" s="205"/>
      <c r="O60" s="205"/>
      <c r="P60" s="205"/>
      <c r="Q60" s="205"/>
      <c r="R60" s="205"/>
      <c r="S60" s="205"/>
      <c r="T60" s="205"/>
      <c r="U60" s="205"/>
      <c r="V60" s="205"/>
      <c r="W60" s="212"/>
    </row>
    <row r="61" spans="2:23" x14ac:dyDescent="0.5">
      <c r="B61" s="295" t="s">
        <v>500</v>
      </c>
      <c r="C61" s="211"/>
      <c r="D61" s="211"/>
      <c r="E61" s="211"/>
      <c r="F61" s="205"/>
      <c r="G61" s="205"/>
      <c r="H61" s="205"/>
      <c r="I61" s="212"/>
      <c r="J61" s="213"/>
      <c r="K61" s="205"/>
      <c r="L61" s="205"/>
      <c r="M61" s="205"/>
      <c r="N61" s="205"/>
      <c r="O61" s="205"/>
      <c r="P61" s="205"/>
      <c r="Q61" s="205"/>
      <c r="R61" s="205"/>
      <c r="S61" s="205"/>
      <c r="T61" s="205"/>
      <c r="U61" s="205"/>
      <c r="V61" s="205"/>
      <c r="W61" s="212"/>
    </row>
    <row r="62" spans="2:23" x14ac:dyDescent="0.5">
      <c r="B62" s="295" t="s">
        <v>501</v>
      </c>
      <c r="C62" s="211"/>
      <c r="D62" s="211"/>
      <c r="E62" s="211"/>
      <c r="F62" s="205"/>
      <c r="G62" s="205"/>
      <c r="H62" s="205"/>
      <c r="I62" s="212"/>
      <c r="J62" s="213"/>
      <c r="K62" s="205"/>
      <c r="L62" s="205"/>
      <c r="M62" s="205"/>
      <c r="N62" s="205"/>
      <c r="O62" s="205"/>
      <c r="P62" s="205"/>
      <c r="Q62" s="205"/>
      <c r="R62" s="205"/>
      <c r="S62" s="205"/>
      <c r="T62" s="205"/>
      <c r="U62" s="205"/>
      <c r="V62" s="205"/>
      <c r="W62" s="212"/>
    </row>
    <row r="63" spans="2:23" x14ac:dyDescent="0.5">
      <c r="B63" s="295" t="s">
        <v>502</v>
      </c>
      <c r="C63" s="211"/>
      <c r="D63" s="211"/>
      <c r="E63" s="211"/>
      <c r="F63" s="205"/>
      <c r="G63" s="205"/>
      <c r="H63" s="205"/>
      <c r="I63" s="212"/>
      <c r="J63" s="213"/>
      <c r="K63" s="205"/>
      <c r="L63" s="205"/>
      <c r="M63" s="205"/>
      <c r="N63" s="205"/>
      <c r="O63" s="205"/>
      <c r="P63" s="205"/>
      <c r="Q63" s="205"/>
      <c r="R63" s="205"/>
      <c r="S63" s="205"/>
      <c r="T63" s="205"/>
      <c r="U63" s="205"/>
      <c r="V63" s="205"/>
      <c r="W63" s="212"/>
    </row>
    <row r="64" spans="2:23" x14ac:dyDescent="0.5">
      <c r="B64" s="295" t="s">
        <v>503</v>
      </c>
      <c r="C64" s="211"/>
      <c r="D64" s="211"/>
      <c r="E64" s="211"/>
      <c r="F64" s="205"/>
      <c r="G64" s="205"/>
      <c r="H64" s="205"/>
      <c r="I64" s="212"/>
      <c r="J64" s="213"/>
      <c r="K64" s="205"/>
      <c r="L64" s="205"/>
      <c r="M64" s="205"/>
      <c r="N64" s="205"/>
      <c r="O64" s="205"/>
      <c r="P64" s="205"/>
      <c r="Q64" s="205"/>
      <c r="R64" s="205"/>
      <c r="S64" s="205"/>
      <c r="T64" s="205"/>
      <c r="U64" s="205"/>
      <c r="V64" s="205"/>
      <c r="W64" s="212"/>
    </row>
    <row r="65" spans="2:23" x14ac:dyDescent="0.5">
      <c r="B65" s="295" t="s">
        <v>504</v>
      </c>
      <c r="C65" s="211"/>
      <c r="D65" s="211"/>
      <c r="E65" s="211"/>
      <c r="F65" s="205"/>
      <c r="G65" s="205"/>
      <c r="H65" s="205"/>
      <c r="I65" s="212"/>
      <c r="J65" s="213"/>
      <c r="K65" s="205"/>
      <c r="L65" s="205"/>
      <c r="M65" s="205"/>
      <c r="N65" s="205"/>
      <c r="O65" s="205"/>
      <c r="P65" s="205"/>
      <c r="Q65" s="205"/>
      <c r="R65" s="205"/>
      <c r="S65" s="205"/>
      <c r="T65" s="205"/>
      <c r="U65" s="205"/>
      <c r="V65" s="205"/>
      <c r="W65" s="212"/>
    </row>
    <row r="66" spans="2:23" x14ac:dyDescent="0.5">
      <c r="B66" s="295" t="s">
        <v>505</v>
      </c>
      <c r="C66" s="211"/>
      <c r="D66" s="211"/>
      <c r="E66" s="211"/>
      <c r="F66" s="205"/>
      <c r="G66" s="205"/>
      <c r="H66" s="205"/>
      <c r="I66" s="212"/>
      <c r="J66" s="213"/>
      <c r="K66" s="205"/>
      <c r="L66" s="205"/>
      <c r="M66" s="205"/>
      <c r="N66" s="205"/>
      <c r="O66" s="205"/>
      <c r="P66" s="205"/>
      <c r="Q66" s="205"/>
      <c r="R66" s="205"/>
      <c r="S66" s="205"/>
      <c r="T66" s="205"/>
      <c r="U66" s="205"/>
      <c r="V66" s="205"/>
      <c r="W66" s="212"/>
    </row>
    <row r="67" spans="2:23" x14ac:dyDescent="0.5">
      <c r="B67" s="295" t="s">
        <v>506</v>
      </c>
      <c r="C67" s="211"/>
      <c r="D67" s="211"/>
      <c r="E67" s="211"/>
      <c r="F67" s="205"/>
      <c r="G67" s="205"/>
      <c r="H67" s="205"/>
      <c r="I67" s="212"/>
      <c r="J67" s="213"/>
      <c r="K67" s="205"/>
      <c r="L67" s="205"/>
      <c r="M67" s="205"/>
      <c r="N67" s="205"/>
      <c r="O67" s="205"/>
      <c r="P67" s="205"/>
      <c r="Q67" s="205"/>
      <c r="R67" s="205"/>
      <c r="S67" s="205"/>
      <c r="T67" s="205"/>
      <c r="U67" s="205"/>
      <c r="V67" s="205"/>
      <c r="W67" s="212"/>
    </row>
    <row r="68" spans="2:23" x14ac:dyDescent="0.5">
      <c r="B68" s="295" t="s">
        <v>266</v>
      </c>
      <c r="C68" s="211"/>
      <c r="D68" s="211"/>
      <c r="E68" s="211"/>
      <c r="F68" s="205"/>
      <c r="G68" s="205"/>
      <c r="H68" s="205"/>
      <c r="I68" s="212"/>
      <c r="J68" s="213"/>
      <c r="K68" s="205"/>
      <c r="L68" s="205"/>
      <c r="M68" s="205"/>
      <c r="N68" s="205"/>
      <c r="O68" s="205"/>
      <c r="P68" s="205"/>
      <c r="Q68" s="205"/>
      <c r="R68" s="205"/>
      <c r="S68" s="205"/>
      <c r="T68" s="205"/>
      <c r="U68" s="205"/>
      <c r="V68" s="205"/>
      <c r="W68" s="212"/>
    </row>
    <row r="69" spans="2:23" x14ac:dyDescent="0.5">
      <c r="B69" s="300" t="s">
        <v>507</v>
      </c>
      <c r="C69" s="211"/>
      <c r="D69" s="211"/>
      <c r="E69" s="211"/>
      <c r="F69" s="205"/>
      <c r="G69" s="205"/>
      <c r="H69" s="205"/>
      <c r="I69" s="212"/>
      <c r="J69" s="213"/>
      <c r="K69" s="205"/>
      <c r="L69" s="205"/>
      <c r="M69" s="205"/>
      <c r="N69" s="205"/>
      <c r="O69" s="205"/>
      <c r="P69" s="205"/>
      <c r="Q69" s="205"/>
      <c r="R69" s="205"/>
      <c r="S69" s="205"/>
      <c r="T69" s="205"/>
      <c r="U69" s="205"/>
      <c r="V69" s="205"/>
      <c r="W69" s="212"/>
    </row>
    <row r="70" spans="2:23" x14ac:dyDescent="0.5">
      <c r="B70" s="295" t="s">
        <v>508</v>
      </c>
      <c r="C70" s="211"/>
      <c r="D70" s="211"/>
      <c r="E70" s="211"/>
      <c r="F70" s="205"/>
      <c r="G70" s="205"/>
      <c r="H70" s="205"/>
      <c r="I70" s="212"/>
      <c r="J70" s="213"/>
      <c r="K70" s="205"/>
      <c r="L70" s="205"/>
      <c r="M70" s="205"/>
      <c r="N70" s="205"/>
      <c r="O70" s="205"/>
      <c r="P70" s="205"/>
      <c r="Q70" s="205"/>
      <c r="R70" s="205"/>
      <c r="S70" s="205"/>
      <c r="T70" s="205"/>
      <c r="U70" s="205"/>
      <c r="V70" s="205"/>
      <c r="W70" s="212"/>
    </row>
    <row r="71" spans="2:23" x14ac:dyDescent="0.5">
      <c r="B71" s="300" t="s">
        <v>509</v>
      </c>
      <c r="C71" s="211"/>
      <c r="D71" s="211"/>
      <c r="E71" s="211"/>
      <c r="F71" s="205"/>
      <c r="G71" s="205"/>
      <c r="H71" s="205"/>
      <c r="I71" s="212"/>
      <c r="J71" s="213"/>
      <c r="K71" s="205"/>
      <c r="L71" s="205"/>
      <c r="M71" s="205"/>
      <c r="N71" s="205"/>
      <c r="O71" s="205"/>
      <c r="P71" s="205"/>
      <c r="Q71" s="205"/>
      <c r="R71" s="205"/>
      <c r="S71" s="205"/>
      <c r="T71" s="205"/>
      <c r="U71" s="205"/>
      <c r="V71" s="205"/>
      <c r="W71" s="212"/>
    </row>
    <row r="72" spans="2:23" x14ac:dyDescent="0.5">
      <c r="B72" s="295" t="s">
        <v>510</v>
      </c>
      <c r="C72" s="211"/>
      <c r="D72" s="211"/>
      <c r="E72" s="211"/>
      <c r="F72" s="205"/>
      <c r="G72" s="205"/>
      <c r="H72" s="205"/>
      <c r="I72" s="212"/>
      <c r="J72" s="213"/>
      <c r="K72" s="205"/>
      <c r="L72" s="205"/>
      <c r="M72" s="205"/>
      <c r="N72" s="205"/>
      <c r="O72" s="205"/>
      <c r="P72" s="205"/>
      <c r="Q72" s="205"/>
      <c r="R72" s="205"/>
      <c r="S72" s="205"/>
      <c r="T72" s="205"/>
      <c r="U72" s="205"/>
      <c r="V72" s="205"/>
      <c r="W72" s="212"/>
    </row>
    <row r="73" spans="2:23" ht="13.5" customHeight="1" x14ac:dyDescent="0.5">
      <c r="B73" s="295" t="s">
        <v>511</v>
      </c>
      <c r="C73" s="211"/>
      <c r="D73" s="211"/>
      <c r="E73" s="211"/>
      <c r="F73" s="205"/>
      <c r="G73" s="205"/>
      <c r="H73" s="205"/>
      <c r="I73" s="212"/>
      <c r="J73" s="213"/>
      <c r="K73" s="205"/>
      <c r="L73" s="205"/>
      <c r="M73" s="205"/>
      <c r="N73" s="205"/>
      <c r="O73" s="205"/>
      <c r="P73" s="205"/>
      <c r="Q73" s="205"/>
      <c r="R73" s="205"/>
      <c r="S73" s="205"/>
      <c r="T73" s="205"/>
      <c r="U73" s="205"/>
      <c r="V73" s="205"/>
      <c r="W73" s="212"/>
    </row>
    <row r="74" spans="2:23" x14ac:dyDescent="0.5">
      <c r="B74" s="302" t="s">
        <v>512</v>
      </c>
      <c r="C74" s="211"/>
      <c r="D74" s="211"/>
      <c r="E74" s="211"/>
      <c r="F74" s="205"/>
      <c r="G74" s="205"/>
      <c r="H74" s="205"/>
      <c r="I74" s="212"/>
      <c r="J74" s="213"/>
      <c r="K74" s="205"/>
      <c r="L74" s="205"/>
      <c r="M74" s="205"/>
      <c r="N74" s="205"/>
      <c r="O74" s="205"/>
      <c r="P74" s="205"/>
      <c r="Q74" s="205"/>
      <c r="R74" s="205"/>
      <c r="S74" s="205"/>
      <c r="T74" s="205"/>
      <c r="U74" s="205"/>
      <c r="V74" s="205"/>
      <c r="W74" s="212"/>
    </row>
    <row r="75" spans="2:23" x14ac:dyDescent="0.5">
      <c r="B75" s="303" t="s">
        <v>513</v>
      </c>
      <c r="C75" s="211"/>
      <c r="D75" s="211"/>
      <c r="E75" s="211"/>
      <c r="F75" s="205"/>
      <c r="G75" s="205"/>
      <c r="H75" s="205"/>
      <c r="I75" s="212"/>
      <c r="J75" s="213"/>
      <c r="K75" s="205"/>
      <c r="L75" s="205"/>
      <c r="M75" s="205"/>
      <c r="N75" s="205"/>
      <c r="O75" s="205"/>
      <c r="P75" s="205"/>
      <c r="Q75" s="205"/>
      <c r="R75" s="205"/>
      <c r="S75" s="205"/>
      <c r="T75" s="205"/>
      <c r="U75" s="205"/>
      <c r="V75" s="205"/>
      <c r="W75" s="212"/>
    </row>
    <row r="76" spans="2:23" x14ac:dyDescent="0.5">
      <c r="B76" s="302" t="s">
        <v>514</v>
      </c>
      <c r="C76" s="211"/>
      <c r="D76" s="211"/>
      <c r="E76" s="211"/>
      <c r="F76" s="205"/>
      <c r="G76" s="205"/>
      <c r="H76" s="205"/>
      <c r="I76" s="212"/>
      <c r="J76" s="213"/>
      <c r="K76" s="205"/>
      <c r="L76" s="205"/>
      <c r="M76" s="205"/>
      <c r="N76" s="205"/>
      <c r="O76" s="205"/>
      <c r="P76" s="205"/>
      <c r="Q76" s="205"/>
      <c r="R76" s="205"/>
      <c r="S76" s="205"/>
      <c r="T76" s="205"/>
      <c r="U76" s="205"/>
      <c r="V76" s="205"/>
      <c r="W76" s="212"/>
    </row>
    <row r="77" spans="2:23" x14ac:dyDescent="0.5">
      <c r="B77" s="302" t="s">
        <v>515</v>
      </c>
      <c r="C77" s="211"/>
      <c r="D77" s="211"/>
      <c r="E77" s="211"/>
      <c r="F77" s="205"/>
      <c r="G77" s="205"/>
      <c r="H77" s="205"/>
      <c r="I77" s="212"/>
      <c r="J77" s="213"/>
      <c r="K77" s="205"/>
      <c r="L77" s="205"/>
      <c r="M77" s="205"/>
      <c r="N77" s="205"/>
      <c r="O77" s="205"/>
      <c r="P77" s="205"/>
      <c r="Q77" s="205"/>
      <c r="R77" s="205"/>
      <c r="S77" s="205"/>
      <c r="T77" s="205"/>
      <c r="U77" s="205"/>
      <c r="V77" s="205"/>
      <c r="W77" s="212"/>
    </row>
    <row r="78" spans="2:23" x14ac:dyDescent="0.5">
      <c r="B78" s="302" t="s">
        <v>516</v>
      </c>
      <c r="C78" s="211"/>
      <c r="D78" s="211"/>
      <c r="E78" s="211"/>
      <c r="F78" s="205"/>
      <c r="G78" s="205"/>
      <c r="H78" s="205"/>
      <c r="I78" s="212"/>
      <c r="J78" s="213"/>
      <c r="K78" s="205"/>
      <c r="L78" s="205"/>
      <c r="M78" s="205"/>
      <c r="N78" s="205"/>
      <c r="O78" s="205"/>
      <c r="P78" s="205"/>
      <c r="Q78" s="205"/>
      <c r="R78" s="205"/>
      <c r="S78" s="205"/>
      <c r="T78" s="205"/>
      <c r="U78" s="205"/>
      <c r="V78" s="205"/>
      <c r="W78" s="212"/>
    </row>
    <row r="79" spans="2:23" x14ac:dyDescent="0.5">
      <c r="B79" s="302" t="s">
        <v>517</v>
      </c>
      <c r="C79" s="211"/>
      <c r="D79" s="211"/>
      <c r="E79" s="211"/>
      <c r="F79" s="205"/>
      <c r="G79" s="205"/>
      <c r="H79" s="205"/>
      <c r="I79" s="212"/>
      <c r="J79" s="213"/>
      <c r="K79" s="205"/>
      <c r="L79" s="205"/>
      <c r="M79" s="205"/>
      <c r="N79" s="205"/>
      <c r="O79" s="205"/>
      <c r="P79" s="205"/>
      <c r="Q79" s="205"/>
      <c r="R79" s="205"/>
      <c r="S79" s="205"/>
      <c r="T79" s="205"/>
      <c r="U79" s="205"/>
      <c r="V79" s="205"/>
      <c r="W79" s="212"/>
    </row>
    <row r="80" spans="2:23" x14ac:dyDescent="0.5">
      <c r="B80" s="302"/>
      <c r="C80" s="211"/>
      <c r="D80" s="211"/>
      <c r="E80" s="211"/>
      <c r="F80" s="205"/>
      <c r="G80" s="205"/>
      <c r="H80" s="205"/>
      <c r="I80" s="212"/>
      <c r="J80" s="213"/>
      <c r="K80" s="205"/>
      <c r="L80" s="205"/>
      <c r="M80" s="205"/>
      <c r="N80" s="205"/>
      <c r="O80" s="205"/>
      <c r="P80" s="205"/>
      <c r="Q80" s="205"/>
      <c r="R80" s="205"/>
      <c r="S80" s="205"/>
      <c r="T80" s="205"/>
      <c r="U80" s="205"/>
      <c r="V80" s="205"/>
      <c r="W80" s="212"/>
    </row>
    <row r="81" spans="2:23" x14ac:dyDescent="0.5">
      <c r="B81" s="302"/>
      <c r="C81" s="211"/>
      <c r="D81" s="211"/>
      <c r="E81" s="211"/>
      <c r="F81" s="205"/>
      <c r="G81" s="205"/>
      <c r="H81" s="205"/>
      <c r="I81" s="212"/>
      <c r="J81" s="213"/>
      <c r="K81" s="205"/>
      <c r="L81" s="205"/>
      <c r="M81" s="205"/>
      <c r="N81" s="205"/>
      <c r="O81" s="205"/>
      <c r="P81" s="205"/>
      <c r="Q81" s="205"/>
      <c r="R81" s="205"/>
      <c r="S81" s="205"/>
      <c r="T81" s="205"/>
      <c r="U81" s="205"/>
      <c r="V81" s="205"/>
      <c r="W81" s="212"/>
    </row>
    <row r="82" spans="2:23" x14ac:dyDescent="0.5">
      <c r="B82" s="302"/>
      <c r="C82" s="211"/>
      <c r="D82" s="211"/>
      <c r="E82" s="211"/>
      <c r="F82" s="205"/>
      <c r="G82" s="205"/>
      <c r="H82" s="205"/>
      <c r="I82" s="212"/>
      <c r="J82" s="213"/>
      <c r="K82" s="205"/>
      <c r="L82" s="205"/>
      <c r="M82" s="205"/>
      <c r="N82" s="205"/>
      <c r="O82" s="205"/>
      <c r="P82" s="205"/>
      <c r="Q82" s="205"/>
      <c r="R82" s="205"/>
      <c r="S82" s="205"/>
      <c r="T82" s="205"/>
      <c r="U82" s="205"/>
      <c r="V82" s="205"/>
      <c r="W82" s="212"/>
    </row>
    <row r="83" spans="2:23" x14ac:dyDescent="0.5">
      <c r="B83" s="302"/>
      <c r="C83" s="211"/>
      <c r="D83" s="211"/>
      <c r="E83" s="211"/>
      <c r="F83" s="205"/>
      <c r="G83" s="205"/>
      <c r="H83" s="205"/>
      <c r="I83" s="212"/>
      <c r="J83" s="213"/>
      <c r="K83" s="205"/>
      <c r="L83" s="205"/>
      <c r="M83" s="205"/>
      <c r="N83" s="205"/>
      <c r="O83" s="205"/>
      <c r="P83" s="205"/>
      <c r="Q83" s="205"/>
      <c r="R83" s="205"/>
      <c r="S83" s="205"/>
      <c r="T83" s="205"/>
      <c r="U83" s="205"/>
      <c r="V83" s="205"/>
      <c r="W83" s="212"/>
    </row>
    <row r="84" spans="2:23" x14ac:dyDescent="0.5">
      <c r="B84" s="302"/>
      <c r="C84" s="211"/>
      <c r="D84" s="211"/>
      <c r="E84" s="211"/>
      <c r="F84" s="205"/>
      <c r="G84" s="205"/>
      <c r="H84" s="205"/>
      <c r="I84" s="212"/>
      <c r="J84" s="213"/>
      <c r="K84" s="205"/>
      <c r="L84" s="205"/>
      <c r="M84" s="205"/>
      <c r="N84" s="205"/>
      <c r="O84" s="205"/>
      <c r="P84" s="205"/>
      <c r="Q84" s="205"/>
      <c r="R84" s="205"/>
      <c r="S84" s="205"/>
      <c r="T84" s="205"/>
      <c r="U84" s="205"/>
      <c r="V84" s="205"/>
      <c r="W84" s="212"/>
    </row>
    <row r="85" spans="2:23" x14ac:dyDescent="0.5">
      <c r="B85" s="302"/>
      <c r="C85" s="211"/>
      <c r="D85" s="211"/>
      <c r="E85" s="211"/>
      <c r="F85" s="205"/>
      <c r="G85" s="205"/>
      <c r="H85" s="205"/>
      <c r="I85" s="212"/>
      <c r="J85" s="213"/>
      <c r="K85" s="205"/>
      <c r="L85" s="205"/>
      <c r="M85" s="205"/>
      <c r="N85" s="205"/>
      <c r="O85" s="205"/>
      <c r="P85" s="205"/>
      <c r="Q85" s="205"/>
      <c r="R85" s="205"/>
      <c r="S85" s="205"/>
      <c r="T85" s="205"/>
      <c r="U85" s="205"/>
      <c r="V85" s="205"/>
      <c r="W85" s="212"/>
    </row>
    <row r="86" spans="2:23" x14ac:dyDescent="0.5">
      <c r="B86" s="302"/>
      <c r="C86" s="211"/>
      <c r="D86" s="211"/>
      <c r="E86" s="211"/>
      <c r="F86" s="205"/>
      <c r="G86" s="205"/>
      <c r="H86" s="205"/>
      <c r="I86" s="212"/>
      <c r="J86" s="213"/>
      <c r="K86" s="205"/>
      <c r="L86" s="205"/>
      <c r="M86" s="205"/>
      <c r="N86" s="205"/>
      <c r="O86" s="205"/>
      <c r="P86" s="205"/>
      <c r="Q86" s="205"/>
      <c r="R86" s="205"/>
      <c r="S86" s="205"/>
      <c r="T86" s="205"/>
      <c r="U86" s="205"/>
      <c r="V86" s="205"/>
      <c r="W86" s="212"/>
    </row>
    <row r="87" spans="2:23" x14ac:dyDescent="0.5">
      <c r="B87" s="302"/>
      <c r="C87" s="211"/>
      <c r="D87" s="211"/>
      <c r="E87" s="211"/>
      <c r="F87" s="205"/>
      <c r="G87" s="205"/>
      <c r="H87" s="205"/>
      <c r="I87" s="212"/>
      <c r="J87" s="213"/>
      <c r="K87" s="205"/>
      <c r="L87" s="205"/>
      <c r="M87" s="205"/>
      <c r="N87" s="205"/>
      <c r="O87" s="205"/>
      <c r="P87" s="205"/>
      <c r="Q87" s="205"/>
      <c r="R87" s="205"/>
      <c r="S87" s="205"/>
      <c r="T87" s="205"/>
      <c r="U87" s="205"/>
      <c r="V87" s="205"/>
      <c r="W87" s="212"/>
    </row>
    <row r="88" spans="2:23" x14ac:dyDescent="0.5">
      <c r="B88" s="302"/>
      <c r="C88" s="211"/>
      <c r="D88" s="211"/>
      <c r="E88" s="211"/>
      <c r="F88" s="205"/>
      <c r="G88" s="205"/>
      <c r="H88" s="205"/>
      <c r="I88" s="212"/>
      <c r="J88" s="213"/>
      <c r="K88" s="205"/>
      <c r="L88" s="205"/>
      <c r="M88" s="205"/>
      <c r="N88" s="205"/>
      <c r="O88" s="205"/>
      <c r="P88" s="205"/>
      <c r="Q88" s="205"/>
      <c r="R88" s="205"/>
      <c r="S88" s="205"/>
      <c r="T88" s="205"/>
      <c r="U88" s="205"/>
      <c r="V88" s="205"/>
      <c r="W88" s="212"/>
    </row>
    <row r="89" spans="2:23" x14ac:dyDescent="0.5">
      <c r="B89" s="302"/>
      <c r="C89" s="211"/>
      <c r="D89" s="211"/>
      <c r="E89" s="211"/>
      <c r="F89" s="205"/>
      <c r="G89" s="205"/>
      <c r="H89" s="205"/>
      <c r="I89" s="212"/>
      <c r="J89" s="213"/>
      <c r="K89" s="205"/>
      <c r="L89" s="205"/>
      <c r="M89" s="205"/>
      <c r="N89" s="205"/>
      <c r="O89" s="205"/>
      <c r="P89" s="205"/>
      <c r="Q89" s="205"/>
      <c r="R89" s="205"/>
      <c r="S89" s="205"/>
      <c r="T89" s="205"/>
      <c r="U89" s="205"/>
      <c r="V89" s="205"/>
      <c r="W89" s="212"/>
    </row>
    <row r="90" spans="2:23" x14ac:dyDescent="0.5">
      <c r="B90" s="302"/>
      <c r="C90" s="211"/>
      <c r="D90" s="211"/>
      <c r="E90" s="211"/>
      <c r="F90" s="205"/>
      <c r="G90" s="205"/>
      <c r="H90" s="205"/>
      <c r="I90" s="212"/>
      <c r="J90" s="213"/>
      <c r="K90" s="205"/>
      <c r="L90" s="205"/>
      <c r="M90" s="205"/>
      <c r="N90" s="205"/>
      <c r="O90" s="205"/>
      <c r="P90" s="205"/>
      <c r="Q90" s="205"/>
      <c r="R90" s="205"/>
      <c r="S90" s="205"/>
      <c r="T90" s="205"/>
      <c r="U90" s="205"/>
      <c r="V90" s="205"/>
      <c r="W90" s="212"/>
    </row>
    <row r="91" spans="2:23" x14ac:dyDescent="0.5">
      <c r="B91" s="302"/>
      <c r="C91" s="211"/>
      <c r="D91" s="211"/>
      <c r="E91" s="211"/>
      <c r="F91" s="205"/>
      <c r="G91" s="205"/>
      <c r="H91" s="205"/>
      <c r="I91" s="212"/>
      <c r="J91" s="213"/>
      <c r="K91" s="205"/>
      <c r="L91" s="205"/>
      <c r="M91" s="205"/>
      <c r="N91" s="205"/>
      <c r="O91" s="205"/>
      <c r="P91" s="205"/>
      <c r="Q91" s="205"/>
      <c r="R91" s="205"/>
      <c r="S91" s="205"/>
      <c r="T91" s="205"/>
      <c r="U91" s="205"/>
      <c r="V91" s="205"/>
      <c r="W91" s="212"/>
    </row>
    <row r="92" spans="2:23" x14ac:dyDescent="0.5">
      <c r="B92" s="302"/>
      <c r="C92" s="211"/>
      <c r="D92" s="211"/>
      <c r="E92" s="211"/>
      <c r="F92" s="205"/>
      <c r="G92" s="205"/>
      <c r="H92" s="205"/>
      <c r="I92" s="212"/>
      <c r="J92" s="213"/>
      <c r="K92" s="205"/>
      <c r="L92" s="205"/>
      <c r="M92" s="205"/>
      <c r="N92" s="205"/>
      <c r="O92" s="205"/>
      <c r="P92" s="205"/>
      <c r="Q92" s="205"/>
      <c r="R92" s="205"/>
      <c r="S92" s="205"/>
      <c r="T92" s="205"/>
      <c r="U92" s="205"/>
      <c r="V92" s="205"/>
      <c r="W92" s="212"/>
    </row>
    <row r="93" spans="2:23" x14ac:dyDescent="0.5">
      <c r="B93" s="302"/>
      <c r="C93" s="211"/>
      <c r="D93" s="211"/>
      <c r="E93" s="211"/>
      <c r="F93" s="205"/>
      <c r="G93" s="205"/>
      <c r="H93" s="205"/>
      <c r="I93" s="212"/>
      <c r="J93" s="213"/>
      <c r="K93" s="205"/>
      <c r="L93" s="205"/>
      <c r="M93" s="205"/>
      <c r="N93" s="205"/>
      <c r="O93" s="205"/>
      <c r="P93" s="205"/>
      <c r="Q93" s="205"/>
      <c r="R93" s="205"/>
      <c r="S93" s="205"/>
      <c r="T93" s="205"/>
      <c r="U93" s="205"/>
      <c r="V93" s="205"/>
      <c r="W93" s="212"/>
    </row>
    <row r="94" spans="2:23" x14ac:dyDescent="0.5">
      <c r="B94" s="302"/>
      <c r="C94" s="211"/>
      <c r="D94" s="211"/>
      <c r="E94" s="211"/>
      <c r="F94" s="205"/>
      <c r="G94" s="205"/>
      <c r="H94" s="205"/>
      <c r="I94" s="212"/>
      <c r="J94" s="213"/>
      <c r="K94" s="205"/>
      <c r="L94" s="205"/>
      <c r="M94" s="205"/>
      <c r="N94" s="205"/>
      <c r="O94" s="205"/>
      <c r="P94" s="205"/>
      <c r="Q94" s="205"/>
      <c r="R94" s="205"/>
      <c r="S94" s="205"/>
      <c r="T94" s="205"/>
      <c r="U94" s="205"/>
      <c r="V94" s="205"/>
      <c r="W94" s="212"/>
    </row>
    <row r="95" spans="2:23" x14ac:dyDescent="0.5">
      <c r="B95" s="302"/>
      <c r="C95" s="211"/>
      <c r="D95" s="211"/>
      <c r="E95" s="211"/>
      <c r="F95" s="205"/>
      <c r="G95" s="205"/>
      <c r="H95" s="205"/>
      <c r="I95" s="212"/>
      <c r="J95" s="213"/>
      <c r="K95" s="205"/>
      <c r="L95" s="205"/>
      <c r="M95" s="205"/>
      <c r="N95" s="205"/>
      <c r="O95" s="205"/>
      <c r="P95" s="205"/>
      <c r="Q95" s="205"/>
      <c r="R95" s="205"/>
      <c r="S95" s="205"/>
      <c r="T95" s="205"/>
      <c r="U95" s="205"/>
      <c r="V95" s="205"/>
      <c r="W95" s="212"/>
    </row>
    <row r="96" spans="2:23" x14ac:dyDescent="0.5">
      <c r="B96" s="302"/>
      <c r="C96" s="211"/>
      <c r="D96" s="211"/>
      <c r="E96" s="211"/>
      <c r="F96" s="205"/>
      <c r="G96" s="205"/>
      <c r="H96" s="205"/>
      <c r="I96" s="212"/>
      <c r="J96" s="213"/>
      <c r="K96" s="205"/>
      <c r="L96" s="205"/>
      <c r="M96" s="205"/>
      <c r="N96" s="205"/>
      <c r="O96" s="205"/>
      <c r="P96" s="205"/>
      <c r="Q96" s="205"/>
      <c r="R96" s="205"/>
      <c r="S96" s="205"/>
      <c r="T96" s="205"/>
      <c r="U96" s="205"/>
      <c r="V96" s="205"/>
      <c r="W96" s="212"/>
    </row>
    <row r="97" spans="2:23" x14ac:dyDescent="0.5">
      <c r="B97" s="302"/>
      <c r="C97" s="211"/>
      <c r="D97" s="211"/>
      <c r="E97" s="211"/>
      <c r="F97" s="205"/>
      <c r="G97" s="205"/>
      <c r="H97" s="205"/>
      <c r="I97" s="212"/>
      <c r="J97" s="213"/>
      <c r="K97" s="205"/>
      <c r="L97" s="205"/>
      <c r="M97" s="205"/>
      <c r="N97" s="205"/>
      <c r="O97" s="205"/>
      <c r="P97" s="205"/>
      <c r="Q97" s="205"/>
      <c r="R97" s="205"/>
      <c r="S97" s="205"/>
      <c r="T97" s="205"/>
      <c r="U97" s="205"/>
      <c r="V97" s="205"/>
      <c r="W97" s="212"/>
    </row>
    <row r="98" spans="2:23" x14ac:dyDescent="0.5">
      <c r="B98" s="302"/>
      <c r="C98" s="211"/>
      <c r="D98" s="211"/>
      <c r="E98" s="211"/>
      <c r="F98" s="205"/>
      <c r="G98" s="205"/>
      <c r="H98" s="205"/>
      <c r="I98" s="212"/>
      <c r="J98" s="213"/>
      <c r="K98" s="205"/>
      <c r="L98" s="205"/>
      <c r="M98" s="205"/>
      <c r="N98" s="205"/>
      <c r="O98" s="205"/>
      <c r="P98" s="205"/>
      <c r="Q98" s="205"/>
      <c r="R98" s="205"/>
      <c r="S98" s="205"/>
      <c r="T98" s="205"/>
      <c r="U98" s="205"/>
      <c r="V98" s="205"/>
      <c r="W98" s="212"/>
    </row>
    <row r="99" spans="2:23" x14ac:dyDescent="0.5">
      <c r="B99" s="302"/>
      <c r="C99" s="211"/>
      <c r="D99" s="211"/>
      <c r="E99" s="211"/>
      <c r="F99" s="205"/>
      <c r="G99" s="205"/>
      <c r="H99" s="205"/>
      <c r="I99" s="212"/>
      <c r="J99" s="213"/>
      <c r="K99" s="205"/>
      <c r="L99" s="205"/>
      <c r="M99" s="205"/>
      <c r="N99" s="205"/>
      <c r="O99" s="205"/>
      <c r="P99" s="205"/>
      <c r="Q99" s="205"/>
      <c r="R99" s="205"/>
      <c r="S99" s="205"/>
      <c r="T99" s="205"/>
      <c r="U99" s="205"/>
      <c r="V99" s="205"/>
      <c r="W99" s="212"/>
    </row>
    <row r="100" spans="2:23" x14ac:dyDescent="0.5">
      <c r="B100" s="302"/>
      <c r="C100" s="211"/>
      <c r="D100" s="211"/>
      <c r="E100" s="211"/>
      <c r="F100" s="205"/>
      <c r="G100" s="205"/>
      <c r="H100" s="205"/>
      <c r="I100" s="212"/>
      <c r="J100" s="213"/>
      <c r="K100" s="205"/>
      <c r="L100" s="205"/>
      <c r="M100" s="205"/>
      <c r="N100" s="205"/>
      <c r="O100" s="205"/>
      <c r="P100" s="205"/>
      <c r="Q100" s="205"/>
      <c r="R100" s="205"/>
      <c r="S100" s="205"/>
      <c r="T100" s="205"/>
      <c r="U100" s="205"/>
      <c r="V100" s="205"/>
      <c r="W100" s="212"/>
    </row>
    <row r="101" spans="2:23" x14ac:dyDescent="0.5">
      <c r="B101" s="302"/>
      <c r="C101" s="211"/>
      <c r="D101" s="211"/>
      <c r="E101" s="211"/>
      <c r="F101" s="205"/>
      <c r="G101" s="205"/>
      <c r="H101" s="205"/>
      <c r="I101" s="212"/>
      <c r="J101" s="213"/>
      <c r="K101" s="205"/>
      <c r="L101" s="205"/>
      <c r="M101" s="205"/>
      <c r="N101" s="205"/>
      <c r="O101" s="205"/>
      <c r="P101" s="205"/>
      <c r="Q101" s="205"/>
      <c r="R101" s="205"/>
      <c r="S101" s="205"/>
      <c r="T101" s="205"/>
      <c r="U101" s="205"/>
      <c r="V101" s="205"/>
      <c r="W101" s="212"/>
    </row>
    <row r="102" spans="2:23" x14ac:dyDescent="0.5">
      <c r="B102" s="302"/>
      <c r="C102" s="211"/>
      <c r="D102" s="211"/>
      <c r="E102" s="211"/>
      <c r="F102" s="205"/>
      <c r="G102" s="205"/>
      <c r="H102" s="205"/>
      <c r="I102" s="212"/>
      <c r="J102" s="213"/>
      <c r="K102" s="205"/>
      <c r="L102" s="205"/>
      <c r="M102" s="205"/>
      <c r="N102" s="205"/>
      <c r="O102" s="205"/>
      <c r="P102" s="205"/>
      <c r="Q102" s="205"/>
      <c r="R102" s="205"/>
      <c r="S102" s="205"/>
      <c r="T102" s="205"/>
      <c r="U102" s="205"/>
      <c r="V102" s="205"/>
      <c r="W102" s="212"/>
    </row>
    <row r="103" spans="2:23" x14ac:dyDescent="0.5">
      <c r="B103" s="302"/>
      <c r="C103" s="211"/>
      <c r="D103" s="211"/>
      <c r="E103" s="211"/>
      <c r="F103" s="205"/>
      <c r="G103" s="205"/>
      <c r="H103" s="205"/>
      <c r="I103" s="212"/>
      <c r="J103" s="213"/>
      <c r="K103" s="205"/>
      <c r="L103" s="205"/>
      <c r="M103" s="205"/>
      <c r="N103" s="205"/>
      <c r="O103" s="205"/>
      <c r="P103" s="205"/>
      <c r="Q103" s="205"/>
      <c r="R103" s="205"/>
      <c r="S103" s="205"/>
      <c r="T103" s="205"/>
      <c r="U103" s="205"/>
      <c r="V103" s="205"/>
      <c r="W103" s="212"/>
    </row>
    <row r="104" spans="2:23" x14ac:dyDescent="0.5">
      <c r="B104" s="302"/>
      <c r="C104" s="211"/>
      <c r="D104" s="211"/>
      <c r="E104" s="211"/>
      <c r="F104" s="205"/>
      <c r="G104" s="205"/>
      <c r="H104" s="205"/>
      <c r="I104" s="212"/>
      <c r="J104" s="213"/>
      <c r="K104" s="205"/>
      <c r="L104" s="205"/>
      <c r="M104" s="205"/>
      <c r="N104" s="205"/>
      <c r="O104" s="205"/>
      <c r="P104" s="205"/>
      <c r="Q104" s="205"/>
      <c r="R104" s="205"/>
      <c r="S104" s="205"/>
      <c r="T104" s="205"/>
      <c r="U104" s="205"/>
      <c r="V104" s="205"/>
      <c r="W104" s="212"/>
    </row>
    <row r="105" spans="2:23" x14ac:dyDescent="0.5">
      <c r="B105" s="302"/>
      <c r="C105" s="211"/>
      <c r="D105" s="211"/>
      <c r="E105" s="211"/>
      <c r="F105" s="205"/>
      <c r="G105" s="205"/>
      <c r="H105" s="205"/>
      <c r="I105" s="212"/>
      <c r="J105" s="213"/>
      <c r="K105" s="205"/>
      <c r="L105" s="205"/>
      <c r="M105" s="205"/>
      <c r="N105" s="205"/>
      <c r="O105" s="205"/>
      <c r="P105" s="205"/>
      <c r="Q105" s="205"/>
      <c r="R105" s="205"/>
      <c r="S105" s="205"/>
      <c r="T105" s="205"/>
      <c r="U105" s="205"/>
      <c r="V105" s="205"/>
      <c r="W105" s="212"/>
    </row>
    <row r="106" spans="2:23" x14ac:dyDescent="0.5">
      <c r="B106" s="302"/>
      <c r="C106" s="211"/>
      <c r="D106" s="211"/>
      <c r="E106" s="211"/>
      <c r="F106" s="205"/>
      <c r="G106" s="205"/>
      <c r="H106" s="205"/>
      <c r="I106" s="212"/>
      <c r="J106" s="213"/>
      <c r="K106" s="205"/>
      <c r="L106" s="205"/>
      <c r="M106" s="205"/>
      <c r="N106" s="205"/>
      <c r="O106" s="205"/>
      <c r="P106" s="205"/>
      <c r="Q106" s="205"/>
      <c r="R106" s="205"/>
      <c r="S106" s="205"/>
      <c r="T106" s="205"/>
      <c r="U106" s="205"/>
      <c r="V106" s="205"/>
      <c r="W106" s="212"/>
    </row>
    <row r="107" spans="2:23" x14ac:dyDescent="0.5">
      <c r="B107" s="298"/>
      <c r="C107" s="211"/>
      <c r="D107" s="211"/>
      <c r="E107" s="211"/>
      <c r="F107" s="205"/>
      <c r="G107" s="205"/>
      <c r="H107" s="205"/>
      <c r="I107" s="212"/>
      <c r="J107" s="213"/>
      <c r="K107" s="205"/>
      <c r="L107" s="205"/>
      <c r="M107" s="205"/>
      <c r="N107" s="205"/>
      <c r="O107" s="205"/>
      <c r="P107" s="205"/>
      <c r="Q107" s="205"/>
      <c r="R107" s="205"/>
      <c r="S107" s="205"/>
      <c r="T107" s="205"/>
      <c r="U107" s="205"/>
      <c r="V107" s="205"/>
      <c r="W107" s="212"/>
    </row>
    <row r="108" spans="2:23" x14ac:dyDescent="0.5">
      <c r="C108" s="218"/>
      <c r="D108" s="218"/>
      <c r="E108" s="218"/>
      <c r="I108" s="184"/>
    </row>
    <row r="109" spans="2:23" x14ac:dyDescent="0.5">
      <c r="C109" s="218"/>
      <c r="D109" s="218"/>
      <c r="E109" s="218"/>
      <c r="I109" s="184"/>
    </row>
    <row r="110" spans="2:23" x14ac:dyDescent="0.5">
      <c r="C110" s="218"/>
      <c r="D110" s="218"/>
      <c r="E110" s="218"/>
      <c r="I110" s="184"/>
    </row>
    <row r="111" spans="2:23" x14ac:dyDescent="0.5">
      <c r="C111" s="218"/>
      <c r="D111" s="218"/>
      <c r="E111" s="218"/>
      <c r="I111" s="184"/>
    </row>
    <row r="112" spans="2:23" x14ac:dyDescent="0.5">
      <c r="C112" s="218"/>
      <c r="D112" s="218"/>
      <c r="E112" s="218"/>
      <c r="I112" s="184"/>
    </row>
    <row r="113" spans="3:9" x14ac:dyDescent="0.5">
      <c r="C113" s="218"/>
      <c r="D113" s="218"/>
      <c r="E113" s="218"/>
      <c r="I113" s="184"/>
    </row>
    <row r="114" spans="3:9" x14ac:dyDescent="0.5">
      <c r="C114" s="218"/>
      <c r="D114" s="218"/>
      <c r="E114" s="218"/>
      <c r="I114" s="184"/>
    </row>
    <row r="115" spans="3:9" x14ac:dyDescent="0.5">
      <c r="C115" s="218"/>
      <c r="D115" s="218"/>
      <c r="E115" s="218"/>
      <c r="I115" s="184"/>
    </row>
  </sheetData>
  <sortState xmlns:xlrd2="http://schemas.microsoft.com/office/spreadsheetml/2017/richdata2" ref="B21:B77">
    <sortCondition ref="B21:B77"/>
  </sortState>
  <mergeCells count="2">
    <mergeCell ref="C9:I9"/>
    <mergeCell ref="J9:S9"/>
  </mergeCells>
  <pageMargins left="0.7" right="0.7" top="0.75" bottom="0.75" header="0.3" footer="0.3"/>
  <pageSetup paperSize="8" scale="60" orientation="landscape"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B8F0-D3EC-41E9-B9AC-EA472B02CE83}">
  <dimension ref="B1:X321"/>
  <sheetViews>
    <sheetView showGridLines="0" showRowColHeaders="0" zoomScale="85" zoomScaleNormal="85" workbookViewId="0">
      <pane ySplit="8" topLeftCell="A9" activePane="bottomLeft" state="frozen"/>
      <selection pane="bottomLeft" activeCell="B20" sqref="B20"/>
    </sheetView>
  </sheetViews>
  <sheetFormatPr defaultColWidth="9.15625" defaultRowHeight="12.9" x14ac:dyDescent="0.5"/>
  <cols>
    <col min="1" max="1" width="1.41796875" style="271" customWidth="1"/>
    <col min="2" max="2" width="55" style="184" customWidth="1"/>
    <col min="3" max="3" width="26.83984375" style="184" customWidth="1"/>
    <col min="4" max="4" width="12.26171875" style="184" customWidth="1"/>
    <col min="5" max="5" width="15.83984375" style="184" customWidth="1"/>
    <col min="6" max="6" width="13.15625" style="184" customWidth="1"/>
    <col min="7" max="7" width="18.41796875" style="184" customWidth="1"/>
    <col min="8" max="8" width="12.26171875" style="184" customWidth="1"/>
    <col min="9" max="9" width="26.15625" style="185" bestFit="1" customWidth="1"/>
    <col min="10" max="10" width="12.68359375" style="184" bestFit="1" customWidth="1"/>
    <col min="11" max="11" width="8.68359375" style="184" customWidth="1"/>
    <col min="12" max="12" width="8" style="184" customWidth="1"/>
    <col min="13" max="14" width="11.578125" style="184" customWidth="1"/>
    <col min="15" max="15" width="9.26171875" style="184" customWidth="1"/>
    <col min="16" max="17" width="11.578125" style="184" customWidth="1"/>
    <col min="18" max="18" width="12" style="184" customWidth="1"/>
    <col min="19" max="19" width="11.15625" style="184" customWidth="1"/>
    <col min="20" max="20" width="8.83984375" style="184" bestFit="1" customWidth="1"/>
    <col min="21" max="21" width="26" style="184" customWidth="1"/>
    <col min="22" max="22" width="38" style="184" customWidth="1"/>
    <col min="23" max="23" width="61.578125" style="185" customWidth="1"/>
    <col min="24" max="24" width="16.15625" style="271" customWidth="1"/>
    <col min="25" max="16384" width="9.15625" style="271"/>
  </cols>
  <sheetData>
    <row r="1" spans="2:24" ht="25.8" x14ac:dyDescent="0.95">
      <c r="B1" s="81" t="s">
        <v>178</v>
      </c>
      <c r="C1" s="56" t="s">
        <v>520</v>
      </c>
      <c r="U1" s="323"/>
      <c r="V1" s="323"/>
      <c r="W1" s="324"/>
    </row>
    <row r="3" spans="2:24" x14ac:dyDescent="0.5">
      <c r="B3" s="236" t="s">
        <v>262</v>
      </c>
      <c r="C3" s="231"/>
      <c r="D3" s="231"/>
      <c r="E3" s="231"/>
      <c r="F3" s="231"/>
      <c r="G3" s="231"/>
      <c r="H3" s="231"/>
      <c r="I3" s="233"/>
      <c r="J3" s="231"/>
      <c r="K3" s="231"/>
      <c r="L3" s="231"/>
      <c r="M3" s="231"/>
      <c r="N3" s="231"/>
      <c r="O3" s="231"/>
      <c r="P3" s="231"/>
      <c r="Q3" s="231"/>
      <c r="R3" s="231"/>
      <c r="S3" s="231"/>
      <c r="T3" s="231"/>
      <c r="U3" s="231"/>
      <c r="V3" s="231"/>
      <c r="W3" s="233"/>
    </row>
    <row r="4" spans="2:24" x14ac:dyDescent="0.5">
      <c r="B4" s="232" t="s">
        <v>518</v>
      </c>
      <c r="C4" s="231"/>
      <c r="D4" s="231"/>
      <c r="E4" s="231"/>
      <c r="F4" s="231"/>
      <c r="G4" s="231"/>
      <c r="H4" s="231"/>
      <c r="I4" s="233"/>
      <c r="J4" s="231"/>
      <c r="K4" s="231"/>
      <c r="L4" s="231"/>
      <c r="M4" s="231"/>
      <c r="N4" s="231"/>
      <c r="O4" s="231"/>
      <c r="P4" s="231"/>
      <c r="Q4" s="231"/>
      <c r="R4" s="231"/>
      <c r="S4" s="231"/>
      <c r="T4" s="231"/>
      <c r="U4" s="231"/>
      <c r="V4" s="231"/>
      <c r="W4" s="233"/>
    </row>
    <row r="6" spans="2:24" ht="25.8" x14ac:dyDescent="0.5">
      <c r="B6" s="296" t="s">
        <v>264</v>
      </c>
      <c r="C6" s="312" t="s">
        <v>242</v>
      </c>
      <c r="E6" s="273"/>
      <c r="F6" s="273"/>
      <c r="G6" s="273"/>
      <c r="H6" s="273"/>
      <c r="I6" s="297"/>
      <c r="J6" s="273"/>
      <c r="K6" s="273"/>
      <c r="L6" s="273"/>
      <c r="M6" s="273"/>
      <c r="N6" s="273"/>
      <c r="O6" s="273"/>
      <c r="P6" s="273"/>
      <c r="Q6" s="262"/>
      <c r="R6" s="262"/>
      <c r="U6" s="262"/>
    </row>
    <row r="7" spans="2:24" x14ac:dyDescent="0.5">
      <c r="C7" s="390" t="s">
        <v>153</v>
      </c>
      <c r="D7" s="390"/>
      <c r="E7" s="392"/>
      <c r="F7" s="392"/>
      <c r="G7" s="392"/>
      <c r="H7" s="392"/>
      <c r="I7" s="392"/>
      <c r="J7" s="393" t="s">
        <v>154</v>
      </c>
      <c r="K7" s="393"/>
      <c r="L7" s="393"/>
      <c r="M7" s="393"/>
      <c r="N7" s="393"/>
      <c r="O7" s="393"/>
      <c r="P7" s="393"/>
      <c r="Q7" s="391"/>
      <c r="R7" s="391"/>
      <c r="S7" s="391"/>
      <c r="V7" s="351"/>
      <c r="X7" s="266"/>
    </row>
    <row r="8" spans="2:24" s="348" customFormat="1" ht="103.2" x14ac:dyDescent="0.55000000000000004">
      <c r="B8" s="186" t="s">
        <v>209</v>
      </c>
      <c r="C8" s="186" t="s">
        <v>152</v>
      </c>
      <c r="D8" s="186" t="s">
        <v>0</v>
      </c>
      <c r="E8" s="186" t="s">
        <v>155</v>
      </c>
      <c r="F8" s="187" t="s">
        <v>203</v>
      </c>
      <c r="G8" s="187" t="s">
        <v>156</v>
      </c>
      <c r="H8" s="187" t="s">
        <v>157</v>
      </c>
      <c r="I8" s="188" t="s">
        <v>186</v>
      </c>
      <c r="J8" s="235" t="s">
        <v>248</v>
      </c>
      <c r="K8" s="189" t="s">
        <v>249</v>
      </c>
      <c r="L8" s="189" t="s">
        <v>250</v>
      </c>
      <c r="M8" s="189" t="s">
        <v>251</v>
      </c>
      <c r="N8" s="189" t="s">
        <v>253</v>
      </c>
      <c r="O8" s="189" t="s">
        <v>252</v>
      </c>
      <c r="P8" s="189" t="s">
        <v>254</v>
      </c>
      <c r="Q8" s="189" t="s">
        <v>255</v>
      </c>
      <c r="R8" s="189" t="s">
        <v>257</v>
      </c>
      <c r="S8" s="189" t="s">
        <v>23</v>
      </c>
      <c r="T8" s="187" t="s">
        <v>204</v>
      </c>
      <c r="U8" s="322" t="s">
        <v>537</v>
      </c>
      <c r="V8" s="190" t="s">
        <v>536</v>
      </c>
      <c r="W8" s="320" t="s">
        <v>535</v>
      </c>
    </row>
    <row r="9" spans="2:24" s="350" customFormat="1" x14ac:dyDescent="0.55000000000000004">
      <c r="B9" s="192" t="s">
        <v>265</v>
      </c>
      <c r="C9" s="193"/>
      <c r="D9" s="193"/>
      <c r="E9" s="193"/>
      <c r="F9" s="194"/>
      <c r="G9" s="194"/>
      <c r="H9" s="194"/>
      <c r="I9" s="195"/>
      <c r="J9" s="194"/>
      <c r="K9" s="194"/>
      <c r="L9" s="194"/>
      <c r="M9" s="194"/>
      <c r="N9" s="194"/>
      <c r="O9" s="194"/>
      <c r="P9" s="194"/>
      <c r="Q9" s="194"/>
      <c r="R9" s="194"/>
      <c r="S9" s="194"/>
      <c r="T9" s="194"/>
      <c r="U9" s="194"/>
      <c r="V9" s="194"/>
      <c r="W9" s="195"/>
    </row>
    <row r="10" spans="2:24" x14ac:dyDescent="0.5">
      <c r="B10" s="263" t="s">
        <v>526</v>
      </c>
      <c r="C10" s="197">
        <v>44441</v>
      </c>
      <c r="D10" s="198">
        <v>0.59375</v>
      </c>
      <c r="E10" s="209"/>
      <c r="F10" s="200"/>
      <c r="G10" s="200"/>
      <c r="H10" s="200"/>
      <c r="I10" s="201"/>
      <c r="J10" s="202"/>
      <c r="K10" s="200"/>
      <c r="L10" s="200"/>
      <c r="M10" s="200"/>
      <c r="N10" s="200"/>
      <c r="O10" s="200"/>
      <c r="P10" s="200"/>
      <c r="Q10" s="200"/>
      <c r="R10" s="200"/>
      <c r="S10" s="203">
        <f t="shared" ref="S10:S17" si="0">SUM(J10:R10)</f>
        <v>0</v>
      </c>
      <c r="T10" s="204">
        <f t="shared" ref="T10:T17" si="1">+S10-G10</f>
        <v>0</v>
      </c>
      <c r="U10" s="200"/>
      <c r="V10" s="200"/>
      <c r="W10" s="212"/>
    </row>
    <row r="11" spans="2:24" x14ac:dyDescent="0.5">
      <c r="B11" s="263" t="s">
        <v>374</v>
      </c>
      <c r="C11" s="197">
        <v>44397</v>
      </c>
      <c r="D11" s="198">
        <v>0.45833333333333298</v>
      </c>
      <c r="E11" s="209"/>
      <c r="F11" s="200"/>
      <c r="G11" s="200"/>
      <c r="H11" s="200"/>
      <c r="I11" s="201"/>
      <c r="J11" s="202"/>
      <c r="K11" s="200"/>
      <c r="L11" s="200"/>
      <c r="M11" s="200"/>
      <c r="N11" s="200"/>
      <c r="O11" s="200"/>
      <c r="P11" s="200"/>
      <c r="Q11" s="200"/>
      <c r="R11" s="200"/>
      <c r="S11" s="203">
        <f t="shared" si="0"/>
        <v>0</v>
      </c>
      <c r="T11" s="204">
        <f t="shared" si="1"/>
        <v>0</v>
      </c>
      <c r="U11" s="200"/>
      <c r="V11" s="200"/>
      <c r="W11" s="212"/>
    </row>
    <row r="12" spans="2:24" x14ac:dyDescent="0.5">
      <c r="B12" s="263" t="s">
        <v>363</v>
      </c>
      <c r="C12" s="197">
        <v>44382</v>
      </c>
      <c r="D12" s="198">
        <v>0.54166666666666663</v>
      </c>
      <c r="E12" s="209"/>
      <c r="F12" s="200"/>
      <c r="G12" s="200"/>
      <c r="H12" s="200"/>
      <c r="I12" s="201"/>
      <c r="J12" s="202"/>
      <c r="K12" s="200"/>
      <c r="L12" s="200"/>
      <c r="M12" s="200"/>
      <c r="N12" s="200"/>
      <c r="O12" s="200"/>
      <c r="P12" s="200"/>
      <c r="Q12" s="200"/>
      <c r="R12" s="200"/>
      <c r="S12" s="203">
        <f t="shared" si="0"/>
        <v>0</v>
      </c>
      <c r="T12" s="204">
        <f t="shared" si="1"/>
        <v>0</v>
      </c>
      <c r="U12" s="200"/>
      <c r="V12" s="200"/>
      <c r="W12" s="212"/>
    </row>
    <row r="13" spans="2:24" x14ac:dyDescent="0.5">
      <c r="B13" s="263" t="s">
        <v>364</v>
      </c>
      <c r="C13" s="197">
        <v>44382</v>
      </c>
      <c r="D13" s="198">
        <v>0.54166666666666663</v>
      </c>
      <c r="E13" s="209"/>
      <c r="F13" s="200"/>
      <c r="G13" s="200"/>
      <c r="H13" s="200"/>
      <c r="I13" s="201"/>
      <c r="J13" s="202"/>
      <c r="K13" s="200"/>
      <c r="L13" s="200"/>
      <c r="M13" s="200"/>
      <c r="N13" s="200"/>
      <c r="O13" s="200"/>
      <c r="P13" s="200"/>
      <c r="Q13" s="200"/>
      <c r="R13" s="200"/>
      <c r="S13" s="203">
        <f t="shared" si="0"/>
        <v>0</v>
      </c>
      <c r="T13" s="204">
        <f t="shared" si="1"/>
        <v>0</v>
      </c>
      <c r="U13" s="200"/>
      <c r="V13" s="200"/>
      <c r="W13" s="212"/>
    </row>
    <row r="14" spans="2:24" x14ac:dyDescent="0.5">
      <c r="B14" s="263" t="s">
        <v>287</v>
      </c>
      <c r="C14" s="197">
        <v>44382</v>
      </c>
      <c r="D14" s="198">
        <v>0.54166666666666663</v>
      </c>
      <c r="E14" s="209"/>
      <c r="F14" s="200"/>
      <c r="G14" s="200"/>
      <c r="H14" s="200"/>
      <c r="I14" s="201"/>
      <c r="J14" s="202"/>
      <c r="K14" s="200"/>
      <c r="L14" s="200"/>
      <c r="M14" s="200"/>
      <c r="N14" s="200"/>
      <c r="O14" s="200"/>
      <c r="P14" s="200"/>
      <c r="Q14" s="200"/>
      <c r="R14" s="200"/>
      <c r="S14" s="203">
        <f t="shared" si="0"/>
        <v>0</v>
      </c>
      <c r="T14" s="204">
        <f t="shared" si="1"/>
        <v>0</v>
      </c>
      <c r="U14" s="200"/>
      <c r="V14" s="200"/>
      <c r="W14" s="212"/>
    </row>
    <row r="15" spans="2:24" x14ac:dyDescent="0.5">
      <c r="B15" s="263" t="s">
        <v>281</v>
      </c>
      <c r="C15" s="197">
        <v>44382</v>
      </c>
      <c r="D15" s="198">
        <v>0.625</v>
      </c>
      <c r="E15" s="209"/>
      <c r="F15" s="200"/>
      <c r="G15" s="200"/>
      <c r="H15" s="200"/>
      <c r="I15" s="201"/>
      <c r="J15" s="202"/>
      <c r="K15" s="200"/>
      <c r="L15" s="200"/>
      <c r="M15" s="200"/>
      <c r="N15" s="200"/>
      <c r="O15" s="200"/>
      <c r="P15" s="200"/>
      <c r="Q15" s="200"/>
      <c r="R15" s="200"/>
      <c r="S15" s="203">
        <f t="shared" si="0"/>
        <v>0</v>
      </c>
      <c r="T15" s="204">
        <f t="shared" si="1"/>
        <v>0</v>
      </c>
      <c r="U15" s="200"/>
      <c r="V15" s="200"/>
      <c r="W15" s="212"/>
    </row>
    <row r="16" spans="2:24" x14ac:dyDescent="0.5">
      <c r="B16" s="263" t="s">
        <v>353</v>
      </c>
      <c r="C16" s="220">
        <v>44383</v>
      </c>
      <c r="D16" s="221">
        <v>0.66666666666666696</v>
      </c>
      <c r="E16" s="209"/>
      <c r="F16" s="200"/>
      <c r="G16" s="200"/>
      <c r="H16" s="200"/>
      <c r="I16" s="201"/>
      <c r="J16" s="202"/>
      <c r="K16" s="200"/>
      <c r="L16" s="200"/>
      <c r="M16" s="200"/>
      <c r="N16" s="200"/>
      <c r="O16" s="200"/>
      <c r="P16" s="200"/>
      <c r="Q16" s="200"/>
      <c r="R16" s="200"/>
      <c r="S16" s="203">
        <f t="shared" si="0"/>
        <v>0</v>
      </c>
      <c r="T16" s="204">
        <f t="shared" si="1"/>
        <v>0</v>
      </c>
      <c r="U16" s="200"/>
      <c r="V16" s="200"/>
      <c r="W16" s="212"/>
    </row>
    <row r="17" spans="2:23" x14ac:dyDescent="0.5">
      <c r="B17" s="263" t="s">
        <v>527</v>
      </c>
      <c r="C17" s="220">
        <v>44383</v>
      </c>
      <c r="D17" s="221">
        <v>0.59375</v>
      </c>
      <c r="E17" s="199"/>
      <c r="F17" s="200"/>
      <c r="G17" s="200"/>
      <c r="H17" s="200"/>
      <c r="I17" s="201"/>
      <c r="J17" s="202"/>
      <c r="K17" s="200"/>
      <c r="L17" s="200"/>
      <c r="M17" s="200"/>
      <c r="N17" s="200"/>
      <c r="O17" s="200"/>
      <c r="P17" s="200"/>
      <c r="Q17" s="200"/>
      <c r="R17" s="200"/>
      <c r="S17" s="203">
        <f t="shared" si="0"/>
        <v>0</v>
      </c>
      <c r="T17" s="204">
        <f t="shared" si="1"/>
        <v>0</v>
      </c>
      <c r="U17" s="200"/>
      <c r="V17" s="200"/>
      <c r="W17" s="212"/>
    </row>
    <row r="18" spans="2:23" x14ac:dyDescent="0.5">
      <c r="B18" s="263" t="s">
        <v>528</v>
      </c>
      <c r="C18" s="220" t="s">
        <v>529</v>
      </c>
      <c r="D18" s="221">
        <v>0.41666666666666669</v>
      </c>
      <c r="E18" s="199"/>
      <c r="F18" s="200"/>
      <c r="G18" s="200"/>
      <c r="H18" s="200"/>
      <c r="I18" s="201"/>
      <c r="J18" s="202"/>
      <c r="K18" s="200"/>
      <c r="L18" s="200"/>
      <c r="M18" s="200"/>
      <c r="N18" s="200"/>
      <c r="O18" s="200"/>
      <c r="P18" s="200"/>
      <c r="Q18" s="200"/>
      <c r="R18" s="200"/>
      <c r="S18" s="203"/>
      <c r="T18" s="204"/>
      <c r="U18" s="200"/>
      <c r="V18" s="200"/>
      <c r="W18" s="212"/>
    </row>
    <row r="19" spans="2:23" x14ac:dyDescent="0.5">
      <c r="B19" s="205"/>
      <c r="C19" s="207"/>
      <c r="D19" s="210"/>
      <c r="E19" s="209"/>
      <c r="F19" s="200"/>
      <c r="G19" s="200"/>
      <c r="H19" s="200"/>
      <c r="I19" s="201"/>
      <c r="J19" s="202"/>
      <c r="K19" s="200"/>
      <c r="L19" s="200"/>
      <c r="M19" s="200"/>
      <c r="N19" s="200"/>
      <c r="O19" s="200"/>
      <c r="P19" s="200"/>
      <c r="Q19" s="200"/>
      <c r="R19" s="200"/>
      <c r="S19" s="203">
        <f>SUM(J19:R19)</f>
        <v>0</v>
      </c>
      <c r="T19" s="204">
        <f>+S19-G19</f>
        <v>0</v>
      </c>
      <c r="U19" s="200"/>
      <c r="V19" s="200"/>
      <c r="W19" s="212"/>
    </row>
    <row r="20" spans="2:23" s="350" customFormat="1" x14ac:dyDescent="0.55000000000000004">
      <c r="B20" s="192" t="s">
        <v>547</v>
      </c>
      <c r="C20" s="193"/>
      <c r="D20" s="193"/>
      <c r="E20" s="193"/>
      <c r="F20" s="194"/>
      <c r="G20" s="194"/>
      <c r="H20" s="194"/>
      <c r="I20" s="195"/>
      <c r="J20" s="194"/>
      <c r="K20" s="194"/>
      <c r="L20" s="194"/>
      <c r="M20" s="194"/>
      <c r="N20" s="194"/>
      <c r="O20" s="194"/>
      <c r="P20" s="194"/>
      <c r="Q20" s="194"/>
      <c r="R20" s="194"/>
      <c r="S20" s="194"/>
      <c r="T20" s="194"/>
      <c r="U20" s="194"/>
      <c r="V20" s="194"/>
      <c r="W20" s="195"/>
    </row>
    <row r="21" spans="2:23" x14ac:dyDescent="0.5">
      <c r="B21" s="300" t="s">
        <v>392</v>
      </c>
      <c r="C21" s="211"/>
      <c r="D21" s="211"/>
      <c r="E21" s="211"/>
      <c r="F21" s="205"/>
      <c r="G21" s="205"/>
      <c r="H21" s="205"/>
      <c r="I21" s="212"/>
      <c r="J21" s="213"/>
      <c r="K21" s="205"/>
      <c r="L21" s="205"/>
      <c r="M21" s="205"/>
      <c r="N21" s="205"/>
      <c r="O21" s="205"/>
      <c r="P21" s="205"/>
      <c r="Q21" s="205"/>
      <c r="R21" s="205"/>
      <c r="S21" s="205"/>
      <c r="T21" s="205"/>
      <c r="U21" s="205"/>
      <c r="V21" s="205"/>
      <c r="W21" s="212"/>
    </row>
    <row r="22" spans="2:23" x14ac:dyDescent="0.5">
      <c r="B22" s="300" t="s">
        <v>268</v>
      </c>
      <c r="C22" s="211"/>
      <c r="D22" s="211"/>
      <c r="E22" s="211"/>
      <c r="F22" s="205"/>
      <c r="G22" s="205"/>
      <c r="H22" s="205"/>
      <c r="I22" s="212"/>
      <c r="J22" s="213"/>
      <c r="K22" s="205"/>
      <c r="L22" s="205"/>
      <c r="M22" s="205"/>
      <c r="N22" s="205"/>
      <c r="O22" s="205"/>
      <c r="P22" s="205"/>
      <c r="Q22" s="205"/>
      <c r="R22" s="205"/>
      <c r="S22" s="205"/>
      <c r="T22" s="205"/>
      <c r="U22" s="205"/>
      <c r="V22" s="205"/>
      <c r="W22" s="212"/>
    </row>
    <row r="23" spans="2:23" x14ac:dyDescent="0.5">
      <c r="B23" s="300" t="s">
        <v>526</v>
      </c>
      <c r="C23" s="211"/>
      <c r="D23" s="211"/>
      <c r="E23" s="211"/>
      <c r="F23" s="205"/>
      <c r="G23" s="205"/>
      <c r="H23" s="205"/>
      <c r="I23" s="212"/>
      <c r="J23" s="213"/>
      <c r="K23" s="205"/>
      <c r="L23" s="205"/>
      <c r="M23" s="205"/>
      <c r="N23" s="205"/>
      <c r="O23" s="205"/>
      <c r="P23" s="205"/>
      <c r="Q23" s="205"/>
      <c r="R23" s="205"/>
      <c r="S23" s="205"/>
      <c r="T23" s="205"/>
      <c r="U23" s="205"/>
      <c r="V23" s="205"/>
      <c r="W23" s="212"/>
    </row>
    <row r="24" spans="2:23" x14ac:dyDescent="0.5">
      <c r="B24" s="295" t="s">
        <v>270</v>
      </c>
      <c r="C24" s="211"/>
      <c r="D24" s="211"/>
      <c r="E24" s="211"/>
      <c r="F24" s="205"/>
      <c r="G24" s="205"/>
      <c r="H24" s="205"/>
      <c r="I24" s="212"/>
      <c r="J24" s="213"/>
      <c r="K24" s="205"/>
      <c r="L24" s="205"/>
      <c r="M24" s="205"/>
      <c r="N24" s="205"/>
      <c r="O24" s="205"/>
      <c r="P24" s="205"/>
      <c r="Q24" s="205"/>
      <c r="R24" s="205"/>
      <c r="S24" s="205"/>
      <c r="T24" s="205"/>
      <c r="U24" s="205"/>
      <c r="V24" s="205"/>
      <c r="W24" s="212"/>
    </row>
    <row r="25" spans="2:23" x14ac:dyDescent="0.5">
      <c r="B25" s="300" t="s">
        <v>422</v>
      </c>
      <c r="C25" s="211"/>
      <c r="D25" s="211"/>
      <c r="E25" s="211"/>
      <c r="F25" s="205"/>
      <c r="G25" s="205"/>
      <c r="H25" s="205"/>
      <c r="I25" s="212"/>
      <c r="J25" s="213"/>
      <c r="K25" s="205"/>
      <c r="L25" s="205"/>
      <c r="M25" s="205"/>
      <c r="N25" s="205"/>
      <c r="O25" s="205"/>
      <c r="P25" s="205"/>
      <c r="Q25" s="205"/>
      <c r="R25" s="205"/>
      <c r="S25" s="205"/>
      <c r="T25" s="205"/>
      <c r="U25" s="205"/>
      <c r="V25" s="205"/>
      <c r="W25" s="212"/>
    </row>
    <row r="26" spans="2:23" x14ac:dyDescent="0.5">
      <c r="B26" s="300" t="s">
        <v>269</v>
      </c>
      <c r="C26" s="211"/>
      <c r="D26" s="211"/>
      <c r="E26" s="211"/>
      <c r="F26" s="205"/>
      <c r="G26" s="205"/>
      <c r="H26" s="205"/>
      <c r="I26" s="212"/>
      <c r="J26" s="213"/>
      <c r="K26" s="205"/>
      <c r="L26" s="205"/>
      <c r="M26" s="205"/>
      <c r="N26" s="205"/>
      <c r="O26" s="205"/>
      <c r="P26" s="205"/>
      <c r="Q26" s="205"/>
      <c r="R26" s="205"/>
      <c r="S26" s="205"/>
      <c r="T26" s="205"/>
      <c r="U26" s="205"/>
      <c r="V26" s="205"/>
      <c r="W26" s="212"/>
    </row>
    <row r="27" spans="2:23" x14ac:dyDescent="0.5">
      <c r="B27" s="300" t="s">
        <v>443</v>
      </c>
      <c r="C27" s="211"/>
      <c r="D27" s="211"/>
      <c r="E27" s="211"/>
      <c r="F27" s="205"/>
      <c r="G27" s="205"/>
      <c r="H27" s="205"/>
      <c r="I27" s="212"/>
      <c r="J27" s="213"/>
      <c r="K27" s="205"/>
      <c r="L27" s="205"/>
      <c r="M27" s="205"/>
      <c r="N27" s="205"/>
      <c r="O27" s="205"/>
      <c r="P27" s="205"/>
      <c r="Q27" s="205"/>
      <c r="R27" s="205"/>
      <c r="S27" s="205"/>
      <c r="T27" s="205"/>
      <c r="U27" s="205"/>
      <c r="V27" s="205"/>
      <c r="W27" s="212"/>
    </row>
    <row r="28" spans="2:23" x14ac:dyDescent="0.5">
      <c r="B28" s="300" t="s">
        <v>309</v>
      </c>
      <c r="C28" s="211"/>
      <c r="D28" s="211"/>
      <c r="E28" s="211"/>
      <c r="F28" s="205"/>
      <c r="G28" s="205"/>
      <c r="H28" s="205"/>
      <c r="I28" s="212"/>
      <c r="J28" s="213"/>
      <c r="K28" s="205"/>
      <c r="L28" s="205"/>
      <c r="M28" s="205"/>
      <c r="N28" s="205"/>
      <c r="O28" s="205"/>
      <c r="P28" s="205"/>
      <c r="Q28" s="205"/>
      <c r="R28" s="205"/>
      <c r="S28" s="205"/>
      <c r="T28" s="205"/>
      <c r="U28" s="205"/>
      <c r="V28" s="205"/>
      <c r="W28" s="212"/>
    </row>
    <row r="29" spans="2:23" x14ac:dyDescent="0.5">
      <c r="B29" s="300" t="s">
        <v>310</v>
      </c>
      <c r="C29" s="211"/>
      <c r="D29" s="211"/>
      <c r="E29" s="211"/>
      <c r="F29" s="205"/>
      <c r="G29" s="205"/>
      <c r="H29" s="205"/>
      <c r="I29" s="212"/>
      <c r="J29" s="213"/>
      <c r="K29" s="205"/>
      <c r="L29" s="205"/>
      <c r="M29" s="205"/>
      <c r="N29" s="205"/>
      <c r="O29" s="205"/>
      <c r="P29" s="205"/>
      <c r="Q29" s="205"/>
      <c r="R29" s="205"/>
      <c r="S29" s="205"/>
      <c r="T29" s="205"/>
      <c r="U29" s="205"/>
      <c r="V29" s="205"/>
      <c r="W29" s="212"/>
    </row>
    <row r="30" spans="2:23" x14ac:dyDescent="0.5">
      <c r="B30" s="300" t="s">
        <v>311</v>
      </c>
      <c r="C30" s="211"/>
      <c r="D30" s="211"/>
      <c r="E30" s="211"/>
      <c r="F30" s="205"/>
      <c r="G30" s="205"/>
      <c r="H30" s="205"/>
      <c r="I30" s="212"/>
      <c r="J30" s="213"/>
      <c r="K30" s="205"/>
      <c r="L30" s="205"/>
      <c r="M30" s="205"/>
      <c r="N30" s="205"/>
      <c r="O30" s="205"/>
      <c r="P30" s="205"/>
      <c r="Q30" s="205"/>
      <c r="R30" s="205"/>
      <c r="S30" s="205"/>
      <c r="T30" s="205"/>
      <c r="U30" s="205"/>
      <c r="V30" s="205"/>
      <c r="W30" s="212"/>
    </row>
    <row r="31" spans="2:23" x14ac:dyDescent="0.5">
      <c r="B31" s="300" t="s">
        <v>405</v>
      </c>
      <c r="C31" s="211"/>
      <c r="D31" s="211"/>
      <c r="E31" s="211"/>
      <c r="F31" s="205"/>
      <c r="G31" s="205"/>
      <c r="H31" s="205"/>
      <c r="I31" s="212"/>
      <c r="J31" s="213"/>
      <c r="K31" s="205"/>
      <c r="L31" s="205"/>
      <c r="M31" s="205"/>
      <c r="N31" s="205"/>
      <c r="O31" s="205"/>
      <c r="P31" s="205"/>
      <c r="Q31" s="205"/>
      <c r="R31" s="205"/>
      <c r="S31" s="205"/>
      <c r="T31" s="205"/>
      <c r="U31" s="205"/>
      <c r="V31" s="205"/>
      <c r="W31" s="212"/>
    </row>
    <row r="32" spans="2:23" x14ac:dyDescent="0.5">
      <c r="B32" s="295" t="s">
        <v>302</v>
      </c>
      <c r="C32" s="211"/>
      <c r="D32" s="211"/>
      <c r="E32" s="211"/>
      <c r="F32" s="205"/>
      <c r="G32" s="205"/>
      <c r="H32" s="205"/>
      <c r="I32" s="212"/>
      <c r="J32" s="213"/>
      <c r="K32" s="205"/>
      <c r="L32" s="205"/>
      <c r="M32" s="205"/>
      <c r="N32" s="205"/>
      <c r="O32" s="205"/>
      <c r="P32" s="205"/>
      <c r="Q32" s="205"/>
      <c r="R32" s="205"/>
      <c r="S32" s="205"/>
      <c r="T32" s="205"/>
      <c r="U32" s="205"/>
      <c r="V32" s="205"/>
      <c r="W32" s="212"/>
    </row>
    <row r="33" spans="2:23" x14ac:dyDescent="0.5">
      <c r="B33" s="300" t="s">
        <v>404</v>
      </c>
      <c r="C33" s="211"/>
      <c r="D33" s="211"/>
      <c r="E33" s="211"/>
      <c r="F33" s="205"/>
      <c r="G33" s="205"/>
      <c r="H33" s="205"/>
      <c r="I33" s="212"/>
      <c r="J33" s="213"/>
      <c r="K33" s="205"/>
      <c r="L33" s="205"/>
      <c r="M33" s="205"/>
      <c r="N33" s="205"/>
      <c r="O33" s="205"/>
      <c r="P33" s="205"/>
      <c r="Q33" s="205"/>
      <c r="R33" s="205"/>
      <c r="S33" s="205"/>
      <c r="T33" s="205"/>
      <c r="U33" s="205"/>
      <c r="V33" s="205"/>
      <c r="W33" s="212"/>
    </row>
    <row r="34" spans="2:23" x14ac:dyDescent="0.5">
      <c r="B34" s="300" t="s">
        <v>301</v>
      </c>
      <c r="C34" s="211"/>
      <c r="D34" s="211"/>
      <c r="E34" s="211"/>
      <c r="F34" s="205"/>
      <c r="G34" s="205"/>
      <c r="H34" s="205"/>
      <c r="I34" s="212"/>
      <c r="J34" s="213"/>
      <c r="K34" s="205"/>
      <c r="L34" s="205"/>
      <c r="M34" s="205"/>
      <c r="N34" s="205"/>
      <c r="O34" s="205"/>
      <c r="P34" s="205"/>
      <c r="Q34" s="205"/>
      <c r="R34" s="205"/>
      <c r="S34" s="205"/>
      <c r="T34" s="205"/>
      <c r="U34" s="205"/>
      <c r="V34" s="205"/>
      <c r="W34" s="212"/>
    </row>
    <row r="35" spans="2:23" x14ac:dyDescent="0.5">
      <c r="B35" s="300" t="s">
        <v>303</v>
      </c>
      <c r="C35" s="211"/>
      <c r="D35" s="211"/>
      <c r="E35" s="211"/>
      <c r="F35" s="205"/>
      <c r="G35" s="205"/>
      <c r="H35" s="205"/>
      <c r="I35" s="212"/>
      <c r="J35" s="213"/>
      <c r="K35" s="205"/>
      <c r="L35" s="205"/>
      <c r="M35" s="205"/>
      <c r="N35" s="205"/>
      <c r="O35" s="205"/>
      <c r="P35" s="205"/>
      <c r="Q35" s="205"/>
      <c r="R35" s="205"/>
      <c r="S35" s="205"/>
      <c r="T35" s="205"/>
      <c r="U35" s="205"/>
      <c r="V35" s="205"/>
      <c r="W35" s="212"/>
    </row>
    <row r="36" spans="2:23" x14ac:dyDescent="0.5">
      <c r="B36" s="300" t="s">
        <v>406</v>
      </c>
      <c r="C36" s="211"/>
      <c r="D36" s="211"/>
      <c r="E36" s="211"/>
      <c r="F36" s="205"/>
      <c r="G36" s="205"/>
      <c r="H36" s="205"/>
      <c r="I36" s="212"/>
      <c r="J36" s="213"/>
      <c r="K36" s="205"/>
      <c r="L36" s="205"/>
      <c r="M36" s="205"/>
      <c r="N36" s="205"/>
      <c r="O36" s="205"/>
      <c r="P36" s="205"/>
      <c r="Q36" s="205"/>
      <c r="R36" s="205"/>
      <c r="S36" s="205"/>
      <c r="T36" s="205"/>
      <c r="U36" s="205"/>
      <c r="V36" s="205"/>
      <c r="W36" s="212"/>
    </row>
    <row r="37" spans="2:23" x14ac:dyDescent="0.5">
      <c r="B37" s="300" t="s">
        <v>271</v>
      </c>
      <c r="C37" s="211"/>
      <c r="D37" s="211"/>
      <c r="E37" s="211"/>
      <c r="F37" s="205"/>
      <c r="G37" s="205"/>
      <c r="H37" s="205"/>
      <c r="I37" s="212"/>
      <c r="J37" s="213"/>
      <c r="K37" s="205"/>
      <c r="L37" s="205"/>
      <c r="M37" s="205"/>
      <c r="N37" s="205"/>
      <c r="O37" s="205"/>
      <c r="P37" s="205"/>
      <c r="Q37" s="205"/>
      <c r="R37" s="205"/>
      <c r="S37" s="205"/>
      <c r="T37" s="205"/>
      <c r="U37" s="205"/>
      <c r="V37" s="205"/>
      <c r="W37" s="212"/>
    </row>
    <row r="38" spans="2:23" x14ac:dyDescent="0.5">
      <c r="B38" s="300" t="s">
        <v>455</v>
      </c>
      <c r="C38" s="211"/>
      <c r="D38" s="211"/>
      <c r="E38" s="211"/>
      <c r="F38" s="205"/>
      <c r="G38" s="205"/>
      <c r="H38" s="205"/>
      <c r="I38" s="212"/>
      <c r="J38" s="213"/>
      <c r="K38" s="205"/>
      <c r="L38" s="205"/>
      <c r="M38" s="205"/>
      <c r="N38" s="205"/>
      <c r="O38" s="205"/>
      <c r="P38" s="205"/>
      <c r="Q38" s="205"/>
      <c r="R38" s="205"/>
      <c r="S38" s="205"/>
      <c r="T38" s="205"/>
      <c r="U38" s="205"/>
      <c r="V38" s="205"/>
      <c r="W38" s="212"/>
    </row>
    <row r="39" spans="2:23" x14ac:dyDescent="0.5">
      <c r="B39" s="300" t="s">
        <v>378</v>
      </c>
      <c r="C39" s="211"/>
      <c r="D39" s="211"/>
      <c r="E39" s="211"/>
      <c r="F39" s="205"/>
      <c r="G39" s="205"/>
      <c r="H39" s="205"/>
      <c r="I39" s="212"/>
      <c r="J39" s="213"/>
      <c r="K39" s="205"/>
      <c r="L39" s="205"/>
      <c r="M39" s="205"/>
      <c r="N39" s="205"/>
      <c r="O39" s="205"/>
      <c r="P39" s="205"/>
      <c r="Q39" s="205"/>
      <c r="R39" s="205"/>
      <c r="S39" s="205"/>
      <c r="T39" s="205"/>
      <c r="U39" s="205"/>
      <c r="V39" s="205"/>
      <c r="W39" s="212"/>
    </row>
    <row r="40" spans="2:23" x14ac:dyDescent="0.5">
      <c r="B40" s="300" t="s">
        <v>300</v>
      </c>
      <c r="C40" s="211"/>
      <c r="D40" s="211"/>
      <c r="E40" s="211"/>
      <c r="F40" s="205"/>
      <c r="G40" s="205"/>
      <c r="H40" s="205"/>
      <c r="I40" s="212"/>
      <c r="J40" s="213"/>
      <c r="K40" s="205"/>
      <c r="L40" s="205"/>
      <c r="M40" s="205"/>
      <c r="N40" s="205"/>
      <c r="O40" s="205"/>
      <c r="P40" s="205"/>
      <c r="Q40" s="205"/>
      <c r="R40" s="205"/>
      <c r="S40" s="205"/>
      <c r="T40" s="205"/>
      <c r="U40" s="205"/>
      <c r="V40" s="205"/>
      <c r="W40" s="212"/>
    </row>
    <row r="41" spans="2:23" x14ac:dyDescent="0.5">
      <c r="B41" s="300" t="s">
        <v>272</v>
      </c>
      <c r="C41" s="211"/>
      <c r="D41" s="211"/>
      <c r="E41" s="211"/>
      <c r="F41" s="205"/>
      <c r="G41" s="205"/>
      <c r="H41" s="205"/>
      <c r="I41" s="212"/>
      <c r="J41" s="213"/>
      <c r="K41" s="205"/>
      <c r="L41" s="205"/>
      <c r="M41" s="205"/>
      <c r="N41" s="205"/>
      <c r="O41" s="205"/>
      <c r="P41" s="205"/>
      <c r="Q41" s="205"/>
      <c r="R41" s="205"/>
      <c r="S41" s="205"/>
      <c r="T41" s="205"/>
      <c r="U41" s="205"/>
      <c r="V41" s="205"/>
      <c r="W41" s="212"/>
    </row>
    <row r="42" spans="2:23" x14ac:dyDescent="0.5">
      <c r="B42" s="300" t="s">
        <v>304</v>
      </c>
      <c r="C42" s="211"/>
      <c r="D42" s="211"/>
      <c r="E42" s="211"/>
      <c r="F42" s="205"/>
      <c r="G42" s="205"/>
      <c r="H42" s="205"/>
      <c r="I42" s="212"/>
      <c r="J42" s="213"/>
      <c r="K42" s="205"/>
      <c r="L42" s="205"/>
      <c r="M42" s="205"/>
      <c r="N42" s="205"/>
      <c r="O42" s="205"/>
      <c r="P42" s="205"/>
      <c r="Q42" s="205"/>
      <c r="R42" s="205"/>
      <c r="S42" s="205"/>
      <c r="T42" s="205"/>
      <c r="U42" s="205"/>
      <c r="V42" s="205"/>
      <c r="W42" s="212"/>
    </row>
    <row r="43" spans="2:23" x14ac:dyDescent="0.5">
      <c r="B43" s="300" t="s">
        <v>305</v>
      </c>
      <c r="C43" s="211"/>
      <c r="D43" s="211"/>
      <c r="E43" s="211"/>
      <c r="F43" s="205"/>
      <c r="G43" s="205"/>
      <c r="H43" s="205"/>
      <c r="I43" s="212"/>
      <c r="J43" s="213"/>
      <c r="K43" s="205"/>
      <c r="L43" s="205"/>
      <c r="M43" s="205"/>
      <c r="N43" s="205"/>
      <c r="O43" s="205"/>
      <c r="P43" s="205"/>
      <c r="Q43" s="205"/>
      <c r="R43" s="205"/>
      <c r="S43" s="205"/>
      <c r="T43" s="205"/>
      <c r="U43" s="205"/>
      <c r="V43" s="205"/>
      <c r="W43" s="212"/>
    </row>
    <row r="44" spans="2:23" x14ac:dyDescent="0.5">
      <c r="B44" s="300" t="s">
        <v>299</v>
      </c>
      <c r="C44" s="211"/>
      <c r="D44" s="211"/>
      <c r="E44" s="211"/>
      <c r="F44" s="205"/>
      <c r="G44" s="205"/>
      <c r="H44" s="205"/>
      <c r="I44" s="212"/>
      <c r="J44" s="213"/>
      <c r="K44" s="205"/>
      <c r="L44" s="205"/>
      <c r="M44" s="205"/>
      <c r="N44" s="205"/>
      <c r="O44" s="205"/>
      <c r="P44" s="205"/>
      <c r="Q44" s="205"/>
      <c r="R44" s="205"/>
      <c r="S44" s="205"/>
      <c r="T44" s="205"/>
      <c r="U44" s="205"/>
      <c r="V44" s="205"/>
      <c r="W44" s="212"/>
    </row>
    <row r="45" spans="2:23" x14ac:dyDescent="0.5">
      <c r="B45" s="300" t="s">
        <v>445</v>
      </c>
      <c r="C45" s="211"/>
      <c r="D45" s="211"/>
      <c r="E45" s="211"/>
      <c r="F45" s="205"/>
      <c r="G45" s="205"/>
      <c r="H45" s="205"/>
      <c r="I45" s="212"/>
      <c r="J45" s="213"/>
      <c r="K45" s="205"/>
      <c r="L45" s="205"/>
      <c r="M45" s="205"/>
      <c r="N45" s="205"/>
      <c r="O45" s="205"/>
      <c r="P45" s="205"/>
      <c r="Q45" s="205"/>
      <c r="R45" s="205"/>
      <c r="S45" s="205"/>
      <c r="T45" s="205"/>
      <c r="U45" s="205"/>
      <c r="V45" s="205"/>
      <c r="W45" s="212"/>
    </row>
    <row r="46" spans="2:23" x14ac:dyDescent="0.5">
      <c r="B46" s="300" t="s">
        <v>446</v>
      </c>
      <c r="C46" s="211"/>
      <c r="D46" s="211"/>
      <c r="E46" s="211"/>
      <c r="F46" s="205"/>
      <c r="G46" s="205"/>
      <c r="H46" s="205"/>
      <c r="I46" s="212"/>
      <c r="J46" s="213"/>
      <c r="K46" s="205"/>
      <c r="L46" s="205"/>
      <c r="M46" s="205"/>
      <c r="N46" s="205"/>
      <c r="O46" s="205"/>
      <c r="P46" s="205"/>
      <c r="Q46" s="205"/>
      <c r="R46" s="205"/>
      <c r="S46" s="205"/>
      <c r="T46" s="205"/>
      <c r="U46" s="205"/>
      <c r="V46" s="205"/>
      <c r="W46" s="212"/>
    </row>
    <row r="47" spans="2:23" x14ac:dyDescent="0.5">
      <c r="B47" s="300" t="s">
        <v>306</v>
      </c>
      <c r="C47" s="211"/>
      <c r="D47" s="211"/>
      <c r="E47" s="211"/>
      <c r="F47" s="205"/>
      <c r="G47" s="205"/>
      <c r="H47" s="205"/>
      <c r="I47" s="212"/>
      <c r="J47" s="213"/>
      <c r="K47" s="205"/>
      <c r="L47" s="205"/>
      <c r="M47" s="205"/>
      <c r="N47" s="205"/>
      <c r="O47" s="205"/>
      <c r="P47" s="205"/>
      <c r="Q47" s="205"/>
      <c r="R47" s="205"/>
      <c r="S47" s="205"/>
      <c r="T47" s="205"/>
      <c r="U47" s="205"/>
      <c r="V47" s="205"/>
      <c r="W47" s="212"/>
    </row>
    <row r="48" spans="2:23" x14ac:dyDescent="0.5">
      <c r="B48" s="300" t="s">
        <v>307</v>
      </c>
      <c r="C48" s="211"/>
      <c r="D48" s="211"/>
      <c r="E48" s="211"/>
      <c r="F48" s="205"/>
      <c r="G48" s="205"/>
      <c r="H48" s="205"/>
      <c r="I48" s="212"/>
      <c r="J48" s="213"/>
      <c r="K48" s="205"/>
      <c r="L48" s="205"/>
      <c r="M48" s="205"/>
      <c r="N48" s="205"/>
      <c r="O48" s="205"/>
      <c r="P48" s="205"/>
      <c r="Q48" s="205"/>
      <c r="R48" s="205"/>
      <c r="S48" s="205"/>
      <c r="T48" s="205"/>
      <c r="U48" s="205"/>
      <c r="V48" s="205"/>
      <c r="W48" s="212"/>
    </row>
    <row r="49" spans="2:23" x14ac:dyDescent="0.5">
      <c r="B49" s="300" t="s">
        <v>273</v>
      </c>
      <c r="C49" s="211"/>
      <c r="D49" s="211"/>
      <c r="E49" s="211"/>
      <c r="F49" s="205"/>
      <c r="G49" s="205"/>
      <c r="H49" s="205"/>
      <c r="I49" s="212"/>
      <c r="J49" s="213"/>
      <c r="K49" s="205"/>
      <c r="L49" s="205"/>
      <c r="M49" s="205"/>
      <c r="N49" s="205"/>
      <c r="O49" s="205"/>
      <c r="P49" s="205"/>
      <c r="Q49" s="205"/>
      <c r="R49" s="205"/>
      <c r="S49" s="205"/>
      <c r="T49" s="205"/>
      <c r="U49" s="205"/>
      <c r="V49" s="205"/>
      <c r="W49" s="212"/>
    </row>
    <row r="50" spans="2:23" x14ac:dyDescent="0.5">
      <c r="B50" s="300" t="s">
        <v>274</v>
      </c>
      <c r="C50" s="211"/>
      <c r="D50" s="211"/>
      <c r="E50" s="211"/>
      <c r="F50" s="205"/>
      <c r="G50" s="205"/>
      <c r="H50" s="205"/>
      <c r="I50" s="212"/>
      <c r="J50" s="213"/>
      <c r="K50" s="205"/>
      <c r="L50" s="205"/>
      <c r="M50" s="205"/>
      <c r="N50" s="205"/>
      <c r="O50" s="205"/>
      <c r="P50" s="205"/>
      <c r="Q50" s="205"/>
      <c r="R50" s="205"/>
      <c r="S50" s="205"/>
      <c r="T50" s="205"/>
      <c r="U50" s="205"/>
      <c r="V50" s="205"/>
      <c r="W50" s="212"/>
    </row>
    <row r="51" spans="2:23" x14ac:dyDescent="0.5">
      <c r="B51" s="300" t="s">
        <v>407</v>
      </c>
      <c r="C51" s="211"/>
      <c r="D51" s="211"/>
      <c r="E51" s="211"/>
      <c r="F51" s="205"/>
      <c r="G51" s="205"/>
      <c r="H51" s="205"/>
      <c r="I51" s="212"/>
      <c r="J51" s="213"/>
      <c r="K51" s="205"/>
      <c r="L51" s="205"/>
      <c r="M51" s="205"/>
      <c r="N51" s="205"/>
      <c r="O51" s="205"/>
      <c r="P51" s="205"/>
      <c r="Q51" s="205"/>
      <c r="R51" s="205"/>
      <c r="S51" s="205"/>
      <c r="T51" s="205"/>
      <c r="U51" s="205"/>
      <c r="V51" s="205"/>
      <c r="W51" s="212"/>
    </row>
    <row r="52" spans="2:23" x14ac:dyDescent="0.5">
      <c r="B52" s="300" t="s">
        <v>275</v>
      </c>
      <c r="C52" s="211"/>
      <c r="D52" s="211"/>
      <c r="E52" s="211"/>
      <c r="F52" s="205"/>
      <c r="G52" s="205"/>
      <c r="H52" s="205"/>
      <c r="I52" s="212"/>
      <c r="J52" s="213"/>
      <c r="K52" s="205"/>
      <c r="L52" s="205"/>
      <c r="M52" s="205"/>
      <c r="N52" s="205"/>
      <c r="O52" s="205"/>
      <c r="P52" s="205"/>
      <c r="Q52" s="205"/>
      <c r="R52" s="205"/>
      <c r="S52" s="205"/>
      <c r="T52" s="205"/>
      <c r="U52" s="205"/>
      <c r="V52" s="205"/>
      <c r="W52" s="212"/>
    </row>
    <row r="53" spans="2:23" x14ac:dyDescent="0.5">
      <c r="B53" s="300" t="s">
        <v>447</v>
      </c>
      <c r="C53" s="211"/>
      <c r="D53" s="211"/>
      <c r="E53" s="211"/>
      <c r="F53" s="205"/>
      <c r="G53" s="205"/>
      <c r="H53" s="205"/>
      <c r="I53" s="212"/>
      <c r="J53" s="213"/>
      <c r="K53" s="205"/>
      <c r="L53" s="205"/>
      <c r="M53" s="205"/>
      <c r="N53" s="205"/>
      <c r="O53" s="205"/>
      <c r="P53" s="205"/>
      <c r="Q53" s="205"/>
      <c r="R53" s="205"/>
      <c r="S53" s="205"/>
      <c r="T53" s="205"/>
      <c r="U53" s="205"/>
      <c r="V53" s="205"/>
      <c r="W53" s="212"/>
    </row>
    <row r="54" spans="2:23" x14ac:dyDescent="0.5">
      <c r="B54" s="300" t="s">
        <v>448</v>
      </c>
      <c r="C54" s="211"/>
      <c r="D54" s="211"/>
      <c r="E54" s="211"/>
      <c r="F54" s="205"/>
      <c r="G54" s="205"/>
      <c r="H54" s="205"/>
      <c r="I54" s="212"/>
      <c r="J54" s="213"/>
      <c r="K54" s="205"/>
      <c r="L54" s="205"/>
      <c r="M54" s="205"/>
      <c r="N54" s="205"/>
      <c r="O54" s="205"/>
      <c r="P54" s="205"/>
      <c r="Q54" s="205"/>
      <c r="R54" s="205"/>
      <c r="S54" s="205"/>
      <c r="T54" s="205"/>
      <c r="U54" s="205"/>
      <c r="V54" s="205"/>
      <c r="W54" s="212"/>
    </row>
    <row r="55" spans="2:23" x14ac:dyDescent="0.5">
      <c r="B55" s="300" t="s">
        <v>449</v>
      </c>
      <c r="C55" s="211"/>
      <c r="D55" s="211"/>
      <c r="E55" s="211"/>
      <c r="F55" s="205"/>
      <c r="G55" s="205"/>
      <c r="H55" s="205"/>
      <c r="I55" s="212"/>
      <c r="J55" s="213"/>
      <c r="K55" s="205"/>
      <c r="L55" s="205"/>
      <c r="M55" s="205"/>
      <c r="N55" s="205"/>
      <c r="O55" s="205"/>
      <c r="P55" s="205"/>
      <c r="Q55" s="205"/>
      <c r="R55" s="205"/>
      <c r="S55" s="205"/>
      <c r="T55" s="205"/>
      <c r="U55" s="205"/>
      <c r="V55" s="205"/>
      <c r="W55" s="212"/>
    </row>
    <row r="56" spans="2:23" x14ac:dyDescent="0.5">
      <c r="B56" s="300" t="s">
        <v>450</v>
      </c>
      <c r="C56" s="211"/>
      <c r="D56" s="211"/>
      <c r="E56" s="211"/>
      <c r="F56" s="205"/>
      <c r="G56" s="205"/>
      <c r="H56" s="205"/>
      <c r="I56" s="212"/>
      <c r="J56" s="213"/>
      <c r="K56" s="205"/>
      <c r="L56" s="205"/>
      <c r="M56" s="205"/>
      <c r="N56" s="205"/>
      <c r="O56" s="205"/>
      <c r="P56" s="205"/>
      <c r="Q56" s="205"/>
      <c r="R56" s="205"/>
      <c r="S56" s="205"/>
      <c r="T56" s="205"/>
      <c r="U56" s="205"/>
      <c r="V56" s="205"/>
      <c r="W56" s="212"/>
    </row>
    <row r="57" spans="2:23" x14ac:dyDescent="0.5">
      <c r="B57" s="300" t="s">
        <v>308</v>
      </c>
      <c r="C57" s="211"/>
      <c r="D57" s="211"/>
      <c r="E57" s="211"/>
      <c r="F57" s="205"/>
      <c r="G57" s="205"/>
      <c r="H57" s="205"/>
      <c r="I57" s="212"/>
      <c r="J57" s="213"/>
      <c r="K57" s="205"/>
      <c r="L57" s="205"/>
      <c r="M57" s="205"/>
      <c r="N57" s="205"/>
      <c r="O57" s="205"/>
      <c r="P57" s="205"/>
      <c r="Q57" s="205"/>
      <c r="R57" s="205"/>
      <c r="S57" s="205"/>
      <c r="T57" s="205"/>
      <c r="U57" s="205"/>
      <c r="V57" s="205"/>
      <c r="W57" s="212"/>
    </row>
    <row r="58" spans="2:23" x14ac:dyDescent="0.5">
      <c r="B58" s="300" t="s">
        <v>276</v>
      </c>
      <c r="C58" s="211"/>
      <c r="D58" s="211"/>
      <c r="E58" s="211"/>
      <c r="F58" s="205"/>
      <c r="G58" s="205"/>
      <c r="H58" s="205"/>
      <c r="I58" s="212"/>
      <c r="J58" s="213"/>
      <c r="K58" s="205"/>
      <c r="L58" s="205"/>
      <c r="M58" s="205"/>
      <c r="N58" s="205"/>
      <c r="O58" s="205"/>
      <c r="P58" s="205"/>
      <c r="Q58" s="205"/>
      <c r="R58" s="205"/>
      <c r="S58" s="205"/>
      <c r="T58" s="205"/>
      <c r="U58" s="205"/>
      <c r="V58" s="205"/>
      <c r="W58" s="212"/>
    </row>
    <row r="59" spans="2:23" x14ac:dyDescent="0.5">
      <c r="B59" s="300" t="s">
        <v>277</v>
      </c>
      <c r="C59" s="211"/>
      <c r="D59" s="211"/>
      <c r="E59" s="211"/>
      <c r="F59" s="205"/>
      <c r="G59" s="205"/>
      <c r="H59" s="205"/>
      <c r="I59" s="212"/>
      <c r="J59" s="213"/>
      <c r="K59" s="205"/>
      <c r="L59" s="205"/>
      <c r="M59" s="205"/>
      <c r="N59" s="205"/>
      <c r="O59" s="205"/>
      <c r="P59" s="205"/>
      <c r="Q59" s="205"/>
      <c r="R59" s="205"/>
      <c r="S59" s="205"/>
      <c r="T59" s="205"/>
      <c r="U59" s="205"/>
      <c r="V59" s="205"/>
      <c r="W59" s="212"/>
    </row>
    <row r="60" spans="2:23" x14ac:dyDescent="0.5">
      <c r="B60" s="300" t="s">
        <v>278</v>
      </c>
      <c r="C60" s="211"/>
      <c r="D60" s="211"/>
      <c r="E60" s="211"/>
      <c r="F60" s="205"/>
      <c r="G60" s="205"/>
      <c r="H60" s="205"/>
      <c r="I60" s="212"/>
      <c r="J60" s="213"/>
      <c r="K60" s="205"/>
      <c r="L60" s="205"/>
      <c r="M60" s="205"/>
      <c r="N60" s="205"/>
      <c r="O60" s="205"/>
      <c r="P60" s="205"/>
      <c r="Q60" s="205"/>
      <c r="R60" s="205"/>
      <c r="S60" s="205"/>
      <c r="T60" s="205"/>
      <c r="U60" s="205"/>
      <c r="V60" s="205"/>
      <c r="W60" s="212"/>
    </row>
    <row r="61" spans="2:23" x14ac:dyDescent="0.5">
      <c r="B61" s="300" t="s">
        <v>279</v>
      </c>
      <c r="C61" s="211"/>
      <c r="D61" s="211"/>
      <c r="E61" s="211"/>
      <c r="F61" s="205"/>
      <c r="G61" s="205"/>
      <c r="H61" s="205"/>
      <c r="I61" s="212"/>
      <c r="J61" s="213"/>
      <c r="K61" s="205"/>
      <c r="L61" s="205"/>
      <c r="M61" s="205"/>
      <c r="N61" s="205"/>
      <c r="O61" s="205"/>
      <c r="P61" s="205"/>
      <c r="Q61" s="205"/>
      <c r="R61" s="205"/>
      <c r="S61" s="205"/>
      <c r="T61" s="205"/>
      <c r="U61" s="205"/>
      <c r="V61" s="205"/>
      <c r="W61" s="212"/>
    </row>
    <row r="62" spans="2:23" x14ac:dyDescent="0.5">
      <c r="B62" s="300" t="s">
        <v>427</v>
      </c>
      <c r="C62" s="211"/>
      <c r="D62" s="211"/>
      <c r="E62" s="211"/>
      <c r="F62" s="205"/>
      <c r="G62" s="205"/>
      <c r="H62" s="205"/>
      <c r="I62" s="212"/>
      <c r="J62" s="213"/>
      <c r="K62" s="205"/>
      <c r="L62" s="205"/>
      <c r="M62" s="205"/>
      <c r="N62" s="205"/>
      <c r="O62" s="205"/>
      <c r="P62" s="205"/>
      <c r="Q62" s="205"/>
      <c r="R62" s="205"/>
      <c r="S62" s="205"/>
      <c r="T62" s="205"/>
      <c r="U62" s="205"/>
      <c r="V62" s="205"/>
      <c r="W62" s="212"/>
    </row>
    <row r="63" spans="2:23" x14ac:dyDescent="0.5">
      <c r="B63" s="300" t="s">
        <v>436</v>
      </c>
      <c r="C63" s="211"/>
      <c r="D63" s="211"/>
      <c r="E63" s="211"/>
      <c r="F63" s="205"/>
      <c r="G63" s="205"/>
      <c r="H63" s="205"/>
      <c r="I63" s="212"/>
      <c r="J63" s="213"/>
      <c r="K63" s="205"/>
      <c r="L63" s="205"/>
      <c r="M63" s="205"/>
      <c r="N63" s="205"/>
      <c r="O63" s="205"/>
      <c r="P63" s="205"/>
      <c r="Q63" s="205"/>
      <c r="R63" s="205"/>
      <c r="S63" s="205"/>
      <c r="T63" s="205"/>
      <c r="U63" s="205"/>
      <c r="V63" s="205"/>
      <c r="W63" s="212"/>
    </row>
    <row r="64" spans="2:23" x14ac:dyDescent="0.5">
      <c r="B64" s="300" t="s">
        <v>379</v>
      </c>
      <c r="C64" s="211"/>
      <c r="D64" s="211"/>
      <c r="E64" s="211"/>
      <c r="F64" s="205"/>
      <c r="G64" s="205"/>
      <c r="H64" s="205"/>
      <c r="I64" s="212"/>
      <c r="J64" s="213"/>
      <c r="K64" s="205"/>
      <c r="L64" s="205"/>
      <c r="M64" s="205"/>
      <c r="N64" s="205"/>
      <c r="O64" s="205"/>
      <c r="P64" s="205"/>
      <c r="Q64" s="205"/>
      <c r="R64" s="205"/>
      <c r="S64" s="205"/>
      <c r="T64" s="205"/>
      <c r="U64" s="205"/>
      <c r="V64" s="205"/>
      <c r="W64" s="212"/>
    </row>
    <row r="65" spans="2:23" x14ac:dyDescent="0.5">
      <c r="B65" s="300" t="s">
        <v>373</v>
      </c>
      <c r="C65" s="211"/>
      <c r="D65" s="211"/>
      <c r="E65" s="211"/>
      <c r="F65" s="205"/>
      <c r="G65" s="205"/>
      <c r="H65" s="205"/>
      <c r="I65" s="212"/>
      <c r="J65" s="213"/>
      <c r="K65" s="205"/>
      <c r="L65" s="205"/>
      <c r="M65" s="205"/>
      <c r="N65" s="205"/>
      <c r="O65" s="205"/>
      <c r="P65" s="205"/>
      <c r="Q65" s="205"/>
      <c r="R65" s="205"/>
      <c r="S65" s="205"/>
      <c r="T65" s="205"/>
      <c r="U65" s="205"/>
      <c r="V65" s="205"/>
      <c r="W65" s="212"/>
    </row>
    <row r="66" spans="2:23" x14ac:dyDescent="0.5">
      <c r="B66" s="300" t="s">
        <v>280</v>
      </c>
      <c r="C66" s="211"/>
      <c r="D66" s="211"/>
      <c r="E66" s="211"/>
      <c r="F66" s="205"/>
      <c r="G66" s="205"/>
      <c r="H66" s="205"/>
      <c r="I66" s="212"/>
      <c r="J66" s="213"/>
      <c r="K66" s="205"/>
      <c r="L66" s="205"/>
      <c r="M66" s="205"/>
      <c r="N66" s="205"/>
      <c r="O66" s="205"/>
      <c r="P66" s="205"/>
      <c r="Q66" s="205"/>
      <c r="R66" s="205"/>
      <c r="S66" s="205"/>
      <c r="T66" s="205"/>
      <c r="U66" s="205"/>
      <c r="V66" s="205"/>
      <c r="W66" s="212"/>
    </row>
    <row r="67" spans="2:23" x14ac:dyDescent="0.5">
      <c r="B67" s="300" t="s">
        <v>457</v>
      </c>
      <c r="C67" s="211"/>
      <c r="D67" s="211"/>
      <c r="E67" s="211"/>
      <c r="F67" s="205"/>
      <c r="G67" s="205"/>
      <c r="H67" s="205"/>
      <c r="I67" s="212"/>
      <c r="J67" s="213"/>
      <c r="K67" s="205"/>
      <c r="L67" s="205"/>
      <c r="M67" s="205"/>
      <c r="N67" s="205"/>
      <c r="O67" s="205"/>
      <c r="P67" s="205"/>
      <c r="Q67" s="205"/>
      <c r="R67" s="205"/>
      <c r="S67" s="205"/>
      <c r="T67" s="205"/>
      <c r="U67" s="205"/>
      <c r="V67" s="205"/>
      <c r="W67" s="212"/>
    </row>
    <row r="68" spans="2:23" x14ac:dyDescent="0.5">
      <c r="B68" s="300" t="s">
        <v>456</v>
      </c>
      <c r="C68" s="211"/>
      <c r="D68" s="211"/>
      <c r="E68" s="211"/>
      <c r="F68" s="205"/>
      <c r="G68" s="205"/>
      <c r="H68" s="205"/>
      <c r="I68" s="212"/>
      <c r="J68" s="213"/>
      <c r="K68" s="205"/>
      <c r="L68" s="205"/>
      <c r="M68" s="205"/>
      <c r="N68" s="205"/>
      <c r="O68" s="205"/>
      <c r="P68" s="205"/>
      <c r="Q68" s="205"/>
      <c r="R68" s="205"/>
      <c r="S68" s="205"/>
      <c r="T68" s="205"/>
      <c r="U68" s="205"/>
      <c r="V68" s="205"/>
      <c r="W68" s="212"/>
    </row>
    <row r="69" spans="2:23" x14ac:dyDescent="0.5">
      <c r="B69" s="300" t="s">
        <v>458</v>
      </c>
      <c r="C69" s="211"/>
      <c r="D69" s="211"/>
      <c r="E69" s="211"/>
      <c r="F69" s="205"/>
      <c r="G69" s="205"/>
      <c r="H69" s="205"/>
      <c r="I69" s="212"/>
      <c r="J69" s="213"/>
      <c r="K69" s="205"/>
      <c r="L69" s="205"/>
      <c r="M69" s="205"/>
      <c r="N69" s="205"/>
      <c r="O69" s="205"/>
      <c r="P69" s="205"/>
      <c r="Q69" s="205"/>
      <c r="R69" s="205"/>
      <c r="S69" s="205"/>
      <c r="T69" s="205"/>
      <c r="U69" s="205"/>
      <c r="V69" s="205"/>
      <c r="W69" s="212"/>
    </row>
    <row r="70" spans="2:23" x14ac:dyDescent="0.5">
      <c r="B70" s="300" t="s">
        <v>452</v>
      </c>
      <c r="C70" s="211"/>
      <c r="D70" s="211"/>
      <c r="E70" s="211"/>
      <c r="F70" s="205"/>
      <c r="G70" s="205"/>
      <c r="H70" s="205"/>
      <c r="I70" s="212"/>
      <c r="J70" s="213"/>
      <c r="K70" s="205"/>
      <c r="L70" s="205"/>
      <c r="M70" s="205"/>
      <c r="N70" s="205"/>
      <c r="O70" s="205"/>
      <c r="P70" s="205"/>
      <c r="Q70" s="205"/>
      <c r="R70" s="205"/>
      <c r="S70" s="205"/>
      <c r="T70" s="205"/>
      <c r="U70" s="205"/>
      <c r="V70" s="205"/>
      <c r="W70" s="212"/>
    </row>
    <row r="71" spans="2:23" x14ac:dyDescent="0.5">
      <c r="B71" s="300" t="s">
        <v>409</v>
      </c>
      <c r="C71" s="211"/>
      <c r="D71" s="211"/>
      <c r="E71" s="211"/>
      <c r="F71" s="205"/>
      <c r="G71" s="205"/>
      <c r="H71" s="205"/>
      <c r="I71" s="212"/>
      <c r="J71" s="213"/>
      <c r="K71" s="205"/>
      <c r="L71" s="205"/>
      <c r="M71" s="205"/>
      <c r="N71" s="205"/>
      <c r="O71" s="205"/>
      <c r="P71" s="205"/>
      <c r="Q71" s="205"/>
      <c r="R71" s="205"/>
      <c r="S71" s="205"/>
      <c r="T71" s="205"/>
      <c r="U71" s="205"/>
      <c r="V71" s="205"/>
      <c r="W71" s="212"/>
    </row>
    <row r="72" spans="2:23" x14ac:dyDescent="0.5">
      <c r="B72" s="300" t="s">
        <v>410</v>
      </c>
      <c r="C72" s="211"/>
      <c r="D72" s="211"/>
      <c r="E72" s="211"/>
      <c r="F72" s="205"/>
      <c r="G72" s="205"/>
      <c r="H72" s="205"/>
      <c r="I72" s="212"/>
      <c r="J72" s="213"/>
      <c r="K72" s="205"/>
      <c r="L72" s="205"/>
      <c r="M72" s="205"/>
      <c r="N72" s="205"/>
      <c r="O72" s="205"/>
      <c r="P72" s="205"/>
      <c r="Q72" s="205"/>
      <c r="R72" s="205"/>
      <c r="S72" s="205"/>
      <c r="T72" s="205"/>
      <c r="U72" s="205"/>
      <c r="V72" s="205"/>
      <c r="W72" s="212"/>
    </row>
    <row r="73" spans="2:23" x14ac:dyDescent="0.5">
      <c r="B73" s="300" t="s">
        <v>283</v>
      </c>
      <c r="C73" s="211"/>
      <c r="D73" s="211"/>
      <c r="E73" s="211"/>
      <c r="F73" s="205"/>
      <c r="G73" s="205"/>
      <c r="H73" s="205"/>
      <c r="I73" s="212"/>
      <c r="J73" s="213"/>
      <c r="K73" s="205"/>
      <c r="L73" s="205"/>
      <c r="M73" s="205"/>
      <c r="N73" s="205"/>
      <c r="O73" s="205"/>
      <c r="P73" s="205"/>
      <c r="Q73" s="205"/>
      <c r="R73" s="205"/>
      <c r="S73" s="205"/>
      <c r="T73" s="205"/>
      <c r="U73" s="205"/>
      <c r="V73" s="205"/>
      <c r="W73" s="212"/>
    </row>
    <row r="74" spans="2:23" x14ac:dyDescent="0.5">
      <c r="B74" s="300" t="s">
        <v>284</v>
      </c>
      <c r="C74" s="211"/>
      <c r="D74" s="211"/>
      <c r="E74" s="211"/>
      <c r="F74" s="205"/>
      <c r="G74" s="205"/>
      <c r="H74" s="205"/>
      <c r="I74" s="212"/>
      <c r="J74" s="213"/>
      <c r="K74" s="205"/>
      <c r="L74" s="205"/>
      <c r="M74" s="205"/>
      <c r="N74" s="205"/>
      <c r="O74" s="205"/>
      <c r="P74" s="205"/>
      <c r="Q74" s="205"/>
      <c r="R74" s="205"/>
      <c r="S74" s="205"/>
      <c r="T74" s="205"/>
      <c r="U74" s="205"/>
      <c r="V74" s="205"/>
      <c r="W74" s="212"/>
    </row>
    <row r="75" spans="2:23" x14ac:dyDescent="0.5">
      <c r="B75" s="300" t="s">
        <v>285</v>
      </c>
      <c r="C75" s="211"/>
      <c r="D75" s="211"/>
      <c r="E75" s="211"/>
      <c r="F75" s="205"/>
      <c r="G75" s="205"/>
      <c r="H75" s="205"/>
      <c r="I75" s="212"/>
      <c r="J75" s="213"/>
      <c r="K75" s="205"/>
      <c r="L75" s="205"/>
      <c r="M75" s="205"/>
      <c r="N75" s="205"/>
      <c r="O75" s="205"/>
      <c r="P75" s="205"/>
      <c r="Q75" s="205"/>
      <c r="R75" s="205"/>
      <c r="S75" s="205"/>
      <c r="T75" s="205"/>
      <c r="U75" s="205"/>
      <c r="V75" s="205"/>
      <c r="W75" s="212"/>
    </row>
    <row r="76" spans="2:23" x14ac:dyDescent="0.5">
      <c r="B76" s="300" t="s">
        <v>527</v>
      </c>
      <c r="C76" s="211"/>
      <c r="D76" s="211"/>
      <c r="E76" s="211"/>
      <c r="F76" s="205"/>
      <c r="G76" s="205"/>
      <c r="H76" s="205"/>
      <c r="I76" s="212"/>
      <c r="J76" s="213"/>
      <c r="K76" s="205"/>
      <c r="L76" s="205"/>
      <c r="M76" s="205"/>
      <c r="N76" s="205"/>
      <c r="O76" s="205"/>
      <c r="P76" s="205"/>
      <c r="Q76" s="205"/>
      <c r="R76" s="205"/>
      <c r="S76" s="205"/>
      <c r="T76" s="205"/>
      <c r="U76" s="205"/>
      <c r="V76" s="205"/>
      <c r="W76" s="212"/>
    </row>
    <row r="77" spans="2:23" x14ac:dyDescent="0.5">
      <c r="B77" s="300" t="s">
        <v>453</v>
      </c>
      <c r="C77" s="211"/>
      <c r="D77" s="211"/>
      <c r="E77" s="211"/>
      <c r="F77" s="205"/>
      <c r="G77" s="205"/>
      <c r="H77" s="205"/>
      <c r="I77" s="212"/>
      <c r="J77" s="213"/>
      <c r="K77" s="205"/>
      <c r="L77" s="205"/>
      <c r="M77" s="205"/>
      <c r="N77" s="205"/>
      <c r="O77" s="205"/>
      <c r="P77" s="205"/>
      <c r="Q77" s="205"/>
      <c r="R77" s="205"/>
      <c r="S77" s="205"/>
      <c r="T77" s="205"/>
      <c r="U77" s="205"/>
      <c r="V77" s="205"/>
      <c r="W77" s="212"/>
    </row>
    <row r="78" spans="2:23" x14ac:dyDescent="0.5">
      <c r="B78" s="300" t="s">
        <v>454</v>
      </c>
      <c r="C78" s="211"/>
      <c r="D78" s="211"/>
      <c r="E78" s="211"/>
      <c r="F78" s="205"/>
      <c r="G78" s="205"/>
      <c r="H78" s="205"/>
      <c r="I78" s="212"/>
      <c r="J78" s="213"/>
      <c r="K78" s="205"/>
      <c r="L78" s="205"/>
      <c r="M78" s="205"/>
      <c r="N78" s="205"/>
      <c r="O78" s="205"/>
      <c r="P78" s="205"/>
      <c r="Q78" s="205"/>
      <c r="R78" s="205"/>
      <c r="S78" s="205"/>
      <c r="T78" s="205"/>
      <c r="U78" s="205"/>
      <c r="V78" s="205"/>
      <c r="W78" s="212"/>
    </row>
    <row r="79" spans="2:23" x14ac:dyDescent="0.5">
      <c r="B79" s="300" t="s">
        <v>451</v>
      </c>
      <c r="C79" s="211"/>
      <c r="D79" s="211"/>
      <c r="E79" s="211"/>
      <c r="F79" s="205"/>
      <c r="G79" s="205"/>
      <c r="H79" s="205"/>
      <c r="I79" s="212"/>
      <c r="J79" s="213"/>
      <c r="K79" s="205"/>
      <c r="L79" s="205"/>
      <c r="M79" s="205"/>
      <c r="N79" s="205"/>
      <c r="O79" s="205"/>
      <c r="P79" s="205"/>
      <c r="Q79" s="205"/>
      <c r="R79" s="205"/>
      <c r="S79" s="205"/>
      <c r="T79" s="205"/>
      <c r="U79" s="205"/>
      <c r="V79" s="205"/>
      <c r="W79" s="212"/>
    </row>
    <row r="80" spans="2:23" x14ac:dyDescent="0.5">
      <c r="B80" s="300" t="s">
        <v>286</v>
      </c>
      <c r="C80" s="211"/>
      <c r="D80" s="211"/>
      <c r="E80" s="211"/>
      <c r="F80" s="205"/>
      <c r="G80" s="205"/>
      <c r="H80" s="205"/>
      <c r="I80" s="212"/>
      <c r="J80" s="213"/>
      <c r="K80" s="205"/>
      <c r="L80" s="205"/>
      <c r="M80" s="205"/>
      <c r="N80" s="205"/>
      <c r="O80" s="205"/>
      <c r="P80" s="205"/>
      <c r="Q80" s="205"/>
      <c r="R80" s="205"/>
      <c r="S80" s="205"/>
      <c r="T80" s="205"/>
      <c r="U80" s="205"/>
      <c r="V80" s="205"/>
      <c r="W80" s="212"/>
    </row>
    <row r="81" spans="2:23" x14ac:dyDescent="0.5">
      <c r="B81" s="300" t="s">
        <v>438</v>
      </c>
      <c r="C81" s="211"/>
      <c r="D81" s="211"/>
      <c r="E81" s="211"/>
      <c r="F81" s="205"/>
      <c r="G81" s="205"/>
      <c r="H81" s="205"/>
      <c r="I81" s="212"/>
      <c r="J81" s="213"/>
      <c r="K81" s="205"/>
      <c r="L81" s="205"/>
      <c r="M81" s="205"/>
      <c r="N81" s="205"/>
      <c r="O81" s="205"/>
      <c r="P81" s="205"/>
      <c r="Q81" s="205"/>
      <c r="R81" s="205"/>
      <c r="S81" s="205"/>
      <c r="T81" s="205"/>
      <c r="U81" s="205"/>
      <c r="V81" s="205"/>
      <c r="W81" s="212"/>
    </row>
    <row r="82" spans="2:23" x14ac:dyDescent="0.5">
      <c r="B82" s="300" t="s">
        <v>288</v>
      </c>
      <c r="C82" s="211"/>
      <c r="D82" s="211"/>
      <c r="E82" s="211"/>
      <c r="F82" s="205"/>
      <c r="G82" s="205"/>
      <c r="H82" s="205"/>
      <c r="I82" s="212"/>
      <c r="J82" s="213"/>
      <c r="K82" s="205"/>
      <c r="L82" s="205"/>
      <c r="M82" s="205"/>
      <c r="N82" s="205"/>
      <c r="O82" s="205"/>
      <c r="P82" s="205"/>
      <c r="Q82" s="205"/>
      <c r="R82" s="205"/>
      <c r="S82" s="205"/>
      <c r="T82" s="205"/>
      <c r="U82" s="205"/>
      <c r="V82" s="205"/>
      <c r="W82" s="212"/>
    </row>
    <row r="83" spans="2:23" x14ac:dyDescent="0.5">
      <c r="B83" s="300" t="s">
        <v>289</v>
      </c>
      <c r="C83" s="211"/>
      <c r="D83" s="211"/>
      <c r="E83" s="211"/>
      <c r="F83" s="205"/>
      <c r="G83" s="205"/>
      <c r="H83" s="205"/>
      <c r="I83" s="212"/>
      <c r="J83" s="213"/>
      <c r="K83" s="205"/>
      <c r="L83" s="205"/>
      <c r="M83" s="205"/>
      <c r="N83" s="205"/>
      <c r="O83" s="205"/>
      <c r="P83" s="205"/>
      <c r="Q83" s="205"/>
      <c r="R83" s="205"/>
      <c r="S83" s="205"/>
      <c r="T83" s="205"/>
      <c r="U83" s="205"/>
      <c r="V83" s="205"/>
      <c r="W83" s="212"/>
    </row>
    <row r="84" spans="2:23" x14ac:dyDescent="0.5">
      <c r="B84" s="300" t="s">
        <v>290</v>
      </c>
      <c r="C84" s="211"/>
      <c r="D84" s="211"/>
      <c r="E84" s="211"/>
      <c r="F84" s="205"/>
      <c r="G84" s="205"/>
      <c r="H84" s="205"/>
      <c r="I84" s="212"/>
      <c r="J84" s="213"/>
      <c r="K84" s="205"/>
      <c r="L84" s="205"/>
      <c r="M84" s="205"/>
      <c r="N84" s="205"/>
      <c r="O84" s="205"/>
      <c r="P84" s="205"/>
      <c r="Q84" s="205"/>
      <c r="R84" s="205"/>
      <c r="S84" s="205"/>
      <c r="T84" s="205"/>
      <c r="U84" s="205"/>
      <c r="V84" s="205"/>
      <c r="W84" s="212"/>
    </row>
    <row r="85" spans="2:23" x14ac:dyDescent="0.5">
      <c r="B85" s="300" t="s">
        <v>291</v>
      </c>
      <c r="C85" s="211"/>
      <c r="D85" s="211"/>
      <c r="E85" s="211"/>
      <c r="F85" s="205"/>
      <c r="G85" s="205"/>
      <c r="H85" s="205"/>
      <c r="I85" s="212"/>
      <c r="J85" s="213"/>
      <c r="K85" s="205"/>
      <c r="L85" s="205"/>
      <c r="M85" s="205"/>
      <c r="N85" s="205"/>
      <c r="O85" s="205"/>
      <c r="P85" s="205"/>
      <c r="Q85" s="205"/>
      <c r="R85" s="205"/>
      <c r="S85" s="205"/>
      <c r="T85" s="205"/>
      <c r="U85" s="205"/>
      <c r="V85" s="205"/>
      <c r="W85" s="212"/>
    </row>
    <row r="86" spans="2:23" x14ac:dyDescent="0.5">
      <c r="B86" s="300" t="s">
        <v>292</v>
      </c>
      <c r="C86" s="211"/>
      <c r="D86" s="211"/>
      <c r="E86" s="211"/>
      <c r="F86" s="205"/>
      <c r="G86" s="205"/>
      <c r="H86" s="205"/>
      <c r="I86" s="212"/>
      <c r="J86" s="213"/>
      <c r="K86" s="205"/>
      <c r="L86" s="205"/>
      <c r="M86" s="205"/>
      <c r="N86" s="205"/>
      <c r="O86" s="205"/>
      <c r="P86" s="205"/>
      <c r="Q86" s="205"/>
      <c r="R86" s="205"/>
      <c r="S86" s="205"/>
      <c r="T86" s="205"/>
      <c r="U86" s="205"/>
      <c r="V86" s="205"/>
      <c r="W86" s="212"/>
    </row>
    <row r="87" spans="2:23" x14ac:dyDescent="0.5">
      <c r="B87" s="300" t="s">
        <v>293</v>
      </c>
      <c r="C87" s="211"/>
      <c r="D87" s="211"/>
      <c r="E87" s="211"/>
      <c r="F87" s="205"/>
      <c r="G87" s="205"/>
      <c r="H87" s="205"/>
      <c r="I87" s="212"/>
      <c r="J87" s="213"/>
      <c r="K87" s="205"/>
      <c r="L87" s="205"/>
      <c r="M87" s="205"/>
      <c r="N87" s="205"/>
      <c r="O87" s="205"/>
      <c r="P87" s="205"/>
      <c r="Q87" s="205"/>
      <c r="R87" s="205"/>
      <c r="S87" s="205"/>
      <c r="T87" s="205"/>
      <c r="U87" s="205"/>
      <c r="V87" s="205"/>
      <c r="W87" s="212"/>
    </row>
    <row r="88" spans="2:23" x14ac:dyDescent="0.5">
      <c r="B88" s="300" t="s">
        <v>294</v>
      </c>
      <c r="C88" s="211"/>
      <c r="D88" s="211"/>
      <c r="E88" s="211"/>
      <c r="F88" s="205"/>
      <c r="G88" s="205"/>
      <c r="H88" s="205"/>
      <c r="I88" s="212"/>
      <c r="J88" s="213"/>
      <c r="K88" s="205"/>
      <c r="L88" s="205"/>
      <c r="M88" s="205"/>
      <c r="N88" s="205"/>
      <c r="O88" s="205"/>
      <c r="P88" s="205"/>
      <c r="Q88" s="205"/>
      <c r="R88" s="205"/>
      <c r="S88" s="205"/>
      <c r="T88" s="205"/>
      <c r="U88" s="205"/>
      <c r="V88" s="205"/>
      <c r="W88" s="212"/>
    </row>
    <row r="89" spans="2:23" x14ac:dyDescent="0.5">
      <c r="B89" s="300" t="s">
        <v>295</v>
      </c>
      <c r="C89" s="211"/>
      <c r="D89" s="211"/>
      <c r="E89" s="211"/>
      <c r="F89" s="205"/>
      <c r="G89" s="205"/>
      <c r="H89" s="205"/>
      <c r="I89" s="212"/>
      <c r="J89" s="213"/>
      <c r="K89" s="205"/>
      <c r="L89" s="205"/>
      <c r="M89" s="205"/>
      <c r="N89" s="205"/>
      <c r="O89" s="205"/>
      <c r="P89" s="205"/>
      <c r="Q89" s="205"/>
      <c r="R89" s="205"/>
      <c r="S89" s="205"/>
      <c r="T89" s="205"/>
      <c r="U89" s="205"/>
      <c r="V89" s="205"/>
      <c r="W89" s="212"/>
    </row>
    <row r="90" spans="2:23" x14ac:dyDescent="0.5">
      <c r="B90" s="300" t="s">
        <v>380</v>
      </c>
      <c r="C90" s="211"/>
      <c r="D90" s="211"/>
      <c r="E90" s="211"/>
      <c r="F90" s="205"/>
      <c r="G90" s="205"/>
      <c r="H90" s="205"/>
      <c r="I90" s="212"/>
      <c r="J90" s="213"/>
      <c r="K90" s="205"/>
      <c r="L90" s="205"/>
      <c r="M90" s="205"/>
      <c r="N90" s="205"/>
      <c r="O90" s="205"/>
      <c r="P90" s="205"/>
      <c r="Q90" s="205"/>
      <c r="R90" s="205"/>
      <c r="S90" s="205"/>
      <c r="T90" s="205"/>
      <c r="U90" s="205"/>
      <c r="V90" s="205"/>
      <c r="W90" s="212"/>
    </row>
    <row r="91" spans="2:23" x14ac:dyDescent="0.5">
      <c r="B91" s="300" t="s">
        <v>439</v>
      </c>
      <c r="C91" s="211"/>
      <c r="D91" s="211"/>
      <c r="E91" s="211"/>
      <c r="F91" s="205"/>
      <c r="G91" s="205"/>
      <c r="H91" s="205"/>
      <c r="I91" s="212"/>
      <c r="J91" s="213"/>
      <c r="K91" s="205"/>
      <c r="L91" s="205"/>
      <c r="M91" s="205"/>
      <c r="N91" s="205"/>
      <c r="O91" s="205"/>
      <c r="P91" s="205"/>
      <c r="Q91" s="205"/>
      <c r="R91" s="205"/>
      <c r="S91" s="205"/>
      <c r="T91" s="205"/>
      <c r="U91" s="205"/>
      <c r="V91" s="205"/>
      <c r="W91" s="212"/>
    </row>
    <row r="92" spans="2:23" x14ac:dyDescent="0.5">
      <c r="B92" s="300" t="s">
        <v>440</v>
      </c>
      <c r="C92" s="211"/>
      <c r="D92" s="211"/>
      <c r="E92" s="211"/>
      <c r="F92" s="205"/>
      <c r="G92" s="205"/>
      <c r="H92" s="205"/>
      <c r="I92" s="212"/>
      <c r="J92" s="213"/>
      <c r="K92" s="205"/>
      <c r="L92" s="205"/>
      <c r="M92" s="205"/>
      <c r="N92" s="205"/>
      <c r="O92" s="205"/>
      <c r="P92" s="205"/>
      <c r="Q92" s="205"/>
      <c r="R92" s="205"/>
      <c r="S92" s="205"/>
      <c r="T92" s="205"/>
      <c r="U92" s="205"/>
      <c r="V92" s="205"/>
      <c r="W92" s="212"/>
    </row>
    <row r="93" spans="2:23" x14ac:dyDescent="0.5">
      <c r="B93" s="300" t="s">
        <v>296</v>
      </c>
      <c r="C93" s="211"/>
      <c r="D93" s="211"/>
      <c r="E93" s="211"/>
      <c r="F93" s="205"/>
      <c r="G93" s="205"/>
      <c r="H93" s="205"/>
      <c r="I93" s="212"/>
      <c r="J93" s="213"/>
      <c r="K93" s="205"/>
      <c r="L93" s="205"/>
      <c r="M93" s="205"/>
      <c r="N93" s="205"/>
      <c r="O93" s="205"/>
      <c r="P93" s="205"/>
      <c r="Q93" s="205"/>
      <c r="R93" s="205"/>
      <c r="S93" s="205"/>
      <c r="T93" s="205"/>
      <c r="U93" s="205"/>
      <c r="V93" s="205"/>
      <c r="W93" s="212"/>
    </row>
    <row r="94" spans="2:23" x14ac:dyDescent="0.5">
      <c r="B94" s="300" t="s">
        <v>351</v>
      </c>
      <c r="C94" s="211"/>
      <c r="D94" s="211"/>
      <c r="E94" s="211"/>
      <c r="F94" s="205"/>
      <c r="G94" s="205"/>
      <c r="H94" s="205"/>
      <c r="I94" s="212"/>
      <c r="J94" s="213"/>
      <c r="K94" s="205"/>
      <c r="L94" s="205"/>
      <c r="M94" s="205"/>
      <c r="N94" s="205"/>
      <c r="O94" s="205"/>
      <c r="P94" s="205"/>
      <c r="Q94" s="205"/>
      <c r="R94" s="205"/>
      <c r="S94" s="205"/>
      <c r="T94" s="205"/>
      <c r="U94" s="205"/>
      <c r="V94" s="205"/>
      <c r="W94" s="212"/>
    </row>
    <row r="95" spans="2:23" x14ac:dyDescent="0.5">
      <c r="B95" s="300" t="s">
        <v>393</v>
      </c>
      <c r="C95" s="211"/>
      <c r="D95" s="211"/>
      <c r="E95" s="211"/>
      <c r="F95" s="205"/>
      <c r="G95" s="205"/>
      <c r="H95" s="205"/>
      <c r="I95" s="212"/>
      <c r="J95" s="213"/>
      <c r="K95" s="205"/>
      <c r="L95" s="205"/>
      <c r="M95" s="205"/>
      <c r="N95" s="205"/>
      <c r="O95" s="205"/>
      <c r="P95" s="205"/>
      <c r="Q95" s="205"/>
      <c r="R95" s="205"/>
      <c r="S95" s="205"/>
      <c r="T95" s="205"/>
      <c r="U95" s="205"/>
      <c r="V95" s="205"/>
      <c r="W95" s="212"/>
    </row>
    <row r="96" spans="2:23" x14ac:dyDescent="0.5">
      <c r="B96" s="300" t="s">
        <v>297</v>
      </c>
      <c r="C96" s="211"/>
      <c r="D96" s="211"/>
      <c r="E96" s="211"/>
      <c r="F96" s="205"/>
      <c r="G96" s="205"/>
      <c r="H96" s="205"/>
      <c r="I96" s="212"/>
      <c r="J96" s="213"/>
      <c r="K96" s="205"/>
      <c r="L96" s="205"/>
      <c r="M96" s="205"/>
      <c r="N96" s="205"/>
      <c r="O96" s="205"/>
      <c r="P96" s="205"/>
      <c r="Q96" s="205"/>
      <c r="R96" s="205"/>
      <c r="S96" s="205"/>
      <c r="T96" s="205"/>
      <c r="U96" s="205"/>
      <c r="V96" s="205"/>
      <c r="W96" s="212"/>
    </row>
    <row r="97" spans="2:23" x14ac:dyDescent="0.5">
      <c r="B97" s="300" t="s">
        <v>298</v>
      </c>
      <c r="C97" s="211"/>
      <c r="D97" s="211"/>
      <c r="E97" s="211"/>
      <c r="F97" s="205"/>
      <c r="G97" s="205"/>
      <c r="H97" s="205"/>
      <c r="I97" s="212"/>
      <c r="J97" s="213"/>
      <c r="K97" s="205"/>
      <c r="L97" s="205"/>
      <c r="M97" s="205"/>
      <c r="N97" s="205"/>
      <c r="O97" s="205"/>
      <c r="P97" s="205"/>
      <c r="Q97" s="205"/>
      <c r="R97" s="205"/>
      <c r="S97" s="205"/>
      <c r="T97" s="205"/>
      <c r="U97" s="205"/>
      <c r="V97" s="205"/>
      <c r="W97" s="212"/>
    </row>
    <row r="98" spans="2:23" x14ac:dyDescent="0.5">
      <c r="B98" s="300" t="s">
        <v>282</v>
      </c>
      <c r="C98" s="211"/>
      <c r="D98" s="211"/>
      <c r="E98" s="211"/>
      <c r="F98" s="205"/>
      <c r="G98" s="205"/>
      <c r="H98" s="205"/>
      <c r="I98" s="212"/>
      <c r="J98" s="213"/>
      <c r="K98" s="205"/>
      <c r="L98" s="205"/>
      <c r="M98" s="205"/>
      <c r="N98" s="205"/>
      <c r="O98" s="205"/>
      <c r="P98" s="205"/>
      <c r="Q98" s="205"/>
      <c r="R98" s="205"/>
      <c r="S98" s="205"/>
      <c r="T98" s="205"/>
      <c r="U98" s="205"/>
      <c r="V98" s="205"/>
      <c r="W98" s="212"/>
    </row>
    <row r="99" spans="2:23" x14ac:dyDescent="0.5">
      <c r="B99" s="300" t="s">
        <v>415</v>
      </c>
      <c r="C99" s="211"/>
      <c r="D99" s="211"/>
      <c r="E99" s="211"/>
      <c r="F99" s="205"/>
      <c r="G99" s="205"/>
      <c r="H99" s="205"/>
      <c r="I99" s="212"/>
      <c r="J99" s="213"/>
      <c r="K99" s="205"/>
      <c r="L99" s="205"/>
      <c r="M99" s="205"/>
      <c r="N99" s="205"/>
      <c r="O99" s="205"/>
      <c r="P99" s="205"/>
      <c r="Q99" s="205"/>
      <c r="R99" s="205"/>
      <c r="S99" s="205"/>
      <c r="T99" s="205"/>
      <c r="U99" s="205"/>
      <c r="V99" s="205"/>
      <c r="W99" s="212"/>
    </row>
    <row r="100" spans="2:23" x14ac:dyDescent="0.5">
      <c r="B100" s="300" t="s">
        <v>313</v>
      </c>
      <c r="C100" s="211"/>
      <c r="D100" s="211"/>
      <c r="E100" s="211"/>
      <c r="F100" s="205"/>
      <c r="G100" s="205"/>
      <c r="H100" s="205"/>
      <c r="I100" s="212"/>
      <c r="J100" s="213"/>
      <c r="K100" s="205"/>
      <c r="L100" s="205"/>
      <c r="M100" s="205"/>
      <c r="N100" s="205"/>
      <c r="O100" s="205"/>
      <c r="P100" s="205"/>
      <c r="Q100" s="205"/>
      <c r="R100" s="205"/>
      <c r="S100" s="205"/>
      <c r="T100" s="205"/>
      <c r="U100" s="205"/>
      <c r="V100" s="205"/>
      <c r="W100" s="212"/>
    </row>
    <row r="101" spans="2:23" x14ac:dyDescent="0.5">
      <c r="B101" s="300" t="s">
        <v>318</v>
      </c>
      <c r="C101" s="211"/>
      <c r="D101" s="211"/>
      <c r="E101" s="211"/>
      <c r="F101" s="205"/>
      <c r="G101" s="205"/>
      <c r="H101" s="205"/>
      <c r="I101" s="212"/>
      <c r="J101" s="213"/>
      <c r="K101" s="205"/>
      <c r="L101" s="205"/>
      <c r="M101" s="205"/>
      <c r="N101" s="205"/>
      <c r="O101" s="205"/>
      <c r="P101" s="205"/>
      <c r="Q101" s="205"/>
      <c r="R101" s="205"/>
      <c r="S101" s="205"/>
      <c r="T101" s="205"/>
      <c r="U101" s="205"/>
      <c r="V101" s="205"/>
      <c r="W101" s="212"/>
    </row>
    <row r="102" spans="2:23" x14ac:dyDescent="0.5">
      <c r="B102" s="300" t="s">
        <v>314</v>
      </c>
      <c r="C102" s="211"/>
      <c r="D102" s="211"/>
      <c r="E102" s="211"/>
      <c r="F102" s="205"/>
      <c r="G102" s="205"/>
      <c r="H102" s="205"/>
      <c r="I102" s="212"/>
      <c r="J102" s="213"/>
      <c r="K102" s="205"/>
      <c r="L102" s="205"/>
      <c r="M102" s="205"/>
      <c r="N102" s="205"/>
      <c r="O102" s="205"/>
      <c r="P102" s="205"/>
      <c r="Q102" s="205"/>
      <c r="R102" s="205"/>
      <c r="S102" s="205"/>
      <c r="T102" s="205"/>
      <c r="U102" s="205"/>
      <c r="V102" s="205"/>
      <c r="W102" s="212"/>
    </row>
    <row r="103" spans="2:23" x14ac:dyDescent="0.5">
      <c r="B103" s="300" t="s">
        <v>394</v>
      </c>
      <c r="C103" s="211"/>
      <c r="D103" s="211"/>
      <c r="E103" s="211"/>
      <c r="F103" s="205"/>
      <c r="G103" s="205"/>
      <c r="H103" s="205"/>
      <c r="I103" s="212"/>
      <c r="J103" s="213"/>
      <c r="K103" s="205"/>
      <c r="L103" s="205"/>
      <c r="M103" s="205"/>
      <c r="N103" s="205"/>
      <c r="O103" s="205"/>
      <c r="P103" s="205"/>
      <c r="Q103" s="205"/>
      <c r="R103" s="205"/>
      <c r="S103" s="205"/>
      <c r="T103" s="205"/>
      <c r="U103" s="205"/>
      <c r="V103" s="205"/>
      <c r="W103" s="212"/>
    </row>
    <row r="104" spans="2:23" x14ac:dyDescent="0.5">
      <c r="B104" s="300" t="s">
        <v>381</v>
      </c>
      <c r="C104" s="211"/>
      <c r="D104" s="211"/>
      <c r="E104" s="211"/>
      <c r="F104" s="205"/>
      <c r="G104" s="205"/>
      <c r="H104" s="205"/>
      <c r="I104" s="212"/>
      <c r="J104" s="213"/>
      <c r="K104" s="205"/>
      <c r="L104" s="205"/>
      <c r="M104" s="205"/>
      <c r="N104" s="205"/>
      <c r="O104" s="205"/>
      <c r="P104" s="205"/>
      <c r="Q104" s="205"/>
      <c r="R104" s="205"/>
      <c r="S104" s="205"/>
      <c r="T104" s="205"/>
      <c r="U104" s="205"/>
      <c r="V104" s="205"/>
      <c r="W104" s="212"/>
    </row>
    <row r="105" spans="2:23" x14ac:dyDescent="0.5">
      <c r="B105" s="300" t="s">
        <v>315</v>
      </c>
      <c r="C105" s="211"/>
      <c r="D105" s="211"/>
      <c r="E105" s="211"/>
      <c r="F105" s="205"/>
      <c r="G105" s="205"/>
      <c r="H105" s="205"/>
      <c r="I105" s="212"/>
      <c r="J105" s="213"/>
      <c r="K105" s="205"/>
      <c r="L105" s="205"/>
      <c r="M105" s="205"/>
      <c r="N105" s="205"/>
      <c r="O105" s="205"/>
      <c r="P105" s="205"/>
      <c r="Q105" s="205"/>
      <c r="R105" s="205"/>
      <c r="S105" s="205"/>
      <c r="T105" s="205"/>
      <c r="U105" s="205"/>
      <c r="V105" s="205"/>
      <c r="W105" s="212"/>
    </row>
    <row r="106" spans="2:23" x14ac:dyDescent="0.5">
      <c r="B106" s="300" t="s">
        <v>383</v>
      </c>
      <c r="C106" s="211"/>
      <c r="D106" s="211"/>
      <c r="E106" s="211"/>
      <c r="F106" s="205"/>
      <c r="G106" s="205"/>
      <c r="H106" s="205"/>
      <c r="I106" s="212"/>
      <c r="J106" s="213"/>
      <c r="K106" s="205"/>
      <c r="L106" s="205"/>
      <c r="M106" s="205"/>
      <c r="N106" s="205"/>
      <c r="O106" s="205"/>
      <c r="P106" s="205"/>
      <c r="Q106" s="205"/>
      <c r="R106" s="205"/>
      <c r="S106" s="205"/>
      <c r="T106" s="205"/>
      <c r="U106" s="205"/>
      <c r="V106" s="205"/>
      <c r="W106" s="212"/>
    </row>
    <row r="107" spans="2:23" x14ac:dyDescent="0.5">
      <c r="B107" s="300" t="s">
        <v>395</v>
      </c>
      <c r="C107" s="211"/>
      <c r="D107" s="211"/>
      <c r="E107" s="211"/>
      <c r="F107" s="205"/>
      <c r="G107" s="205"/>
      <c r="H107" s="205"/>
      <c r="I107" s="212"/>
      <c r="J107" s="213"/>
      <c r="K107" s="205"/>
      <c r="L107" s="205"/>
      <c r="M107" s="205"/>
      <c r="N107" s="205"/>
      <c r="O107" s="205"/>
      <c r="P107" s="205"/>
      <c r="Q107" s="205"/>
      <c r="R107" s="205"/>
      <c r="S107" s="205"/>
      <c r="T107" s="205"/>
      <c r="U107" s="205"/>
      <c r="V107" s="205"/>
      <c r="W107" s="212"/>
    </row>
    <row r="108" spans="2:23" x14ac:dyDescent="0.5">
      <c r="B108" s="300" t="s">
        <v>411</v>
      </c>
      <c r="C108" s="211"/>
      <c r="D108" s="211"/>
      <c r="E108" s="211"/>
      <c r="F108" s="205"/>
      <c r="G108" s="205"/>
      <c r="H108" s="205"/>
      <c r="I108" s="212"/>
      <c r="J108" s="213"/>
      <c r="K108" s="205"/>
      <c r="L108" s="205"/>
      <c r="M108" s="205"/>
      <c r="N108" s="205"/>
      <c r="O108" s="205"/>
      <c r="P108" s="205"/>
      <c r="Q108" s="205"/>
      <c r="R108" s="205"/>
      <c r="S108" s="205"/>
      <c r="T108" s="205"/>
      <c r="U108" s="205"/>
      <c r="V108" s="205"/>
      <c r="W108" s="212"/>
    </row>
    <row r="109" spans="2:23" x14ac:dyDescent="0.5">
      <c r="B109" s="300" t="s">
        <v>316</v>
      </c>
      <c r="C109" s="211"/>
      <c r="D109" s="211"/>
      <c r="E109" s="211"/>
      <c r="F109" s="205"/>
      <c r="G109" s="205"/>
      <c r="H109" s="205"/>
      <c r="I109" s="212"/>
      <c r="J109" s="213"/>
      <c r="K109" s="205"/>
      <c r="L109" s="205"/>
      <c r="M109" s="205"/>
      <c r="N109" s="205"/>
      <c r="O109" s="205"/>
      <c r="P109" s="205"/>
      <c r="Q109" s="205"/>
      <c r="R109" s="205"/>
      <c r="S109" s="205"/>
      <c r="T109" s="205"/>
      <c r="U109" s="205"/>
      <c r="V109" s="205"/>
      <c r="W109" s="212"/>
    </row>
    <row r="110" spans="2:23" x14ac:dyDescent="0.5">
      <c r="B110" s="300" t="s">
        <v>386</v>
      </c>
      <c r="C110" s="211"/>
      <c r="D110" s="211"/>
      <c r="E110" s="211"/>
      <c r="F110" s="205"/>
      <c r="G110" s="205"/>
      <c r="H110" s="205"/>
      <c r="I110" s="212"/>
      <c r="J110" s="213"/>
      <c r="K110" s="205"/>
      <c r="L110" s="205"/>
      <c r="M110" s="205"/>
      <c r="N110" s="205"/>
      <c r="O110" s="205"/>
      <c r="P110" s="205"/>
      <c r="Q110" s="205"/>
      <c r="R110" s="205"/>
      <c r="S110" s="205"/>
      <c r="T110" s="205"/>
      <c r="U110" s="205"/>
      <c r="V110" s="205"/>
      <c r="W110" s="212"/>
    </row>
    <row r="111" spans="2:23" x14ac:dyDescent="0.5">
      <c r="B111" s="300" t="s">
        <v>357</v>
      </c>
      <c r="C111" s="211"/>
      <c r="D111" s="211"/>
      <c r="E111" s="211"/>
      <c r="F111" s="205"/>
      <c r="G111" s="205"/>
      <c r="H111" s="205"/>
      <c r="I111" s="212"/>
      <c r="J111" s="213"/>
      <c r="K111" s="205"/>
      <c r="L111" s="205"/>
      <c r="M111" s="205"/>
      <c r="N111" s="205"/>
      <c r="O111" s="205"/>
      <c r="P111" s="205"/>
      <c r="Q111" s="205"/>
      <c r="R111" s="205"/>
      <c r="S111" s="205"/>
      <c r="T111" s="205"/>
      <c r="U111" s="205"/>
      <c r="V111" s="205"/>
      <c r="W111" s="212"/>
    </row>
    <row r="112" spans="2:23" x14ac:dyDescent="0.5">
      <c r="B112" s="300" t="s">
        <v>358</v>
      </c>
      <c r="C112" s="211"/>
      <c r="D112" s="211"/>
      <c r="E112" s="211"/>
      <c r="F112" s="205"/>
      <c r="G112" s="205"/>
      <c r="H112" s="205"/>
      <c r="I112" s="212"/>
      <c r="J112" s="213"/>
      <c r="K112" s="205"/>
      <c r="L112" s="205"/>
      <c r="M112" s="205"/>
      <c r="N112" s="205"/>
      <c r="O112" s="205"/>
      <c r="P112" s="205"/>
      <c r="Q112" s="205"/>
      <c r="R112" s="205"/>
      <c r="S112" s="205"/>
      <c r="T112" s="205"/>
      <c r="U112" s="205"/>
      <c r="V112" s="205"/>
      <c r="W112" s="212"/>
    </row>
    <row r="113" spans="2:23" x14ac:dyDescent="0.5">
      <c r="B113" s="300" t="s">
        <v>359</v>
      </c>
      <c r="C113" s="211"/>
      <c r="D113" s="211"/>
      <c r="E113" s="211"/>
      <c r="F113" s="205"/>
      <c r="G113" s="205"/>
      <c r="H113" s="205"/>
      <c r="I113" s="212"/>
      <c r="J113" s="213"/>
      <c r="K113" s="205"/>
      <c r="L113" s="205"/>
      <c r="M113" s="205"/>
      <c r="N113" s="205"/>
      <c r="O113" s="205"/>
      <c r="P113" s="205"/>
      <c r="Q113" s="205"/>
      <c r="R113" s="205"/>
      <c r="S113" s="205"/>
      <c r="T113" s="205"/>
      <c r="U113" s="205"/>
      <c r="V113" s="205"/>
      <c r="W113" s="212"/>
    </row>
    <row r="114" spans="2:23" x14ac:dyDescent="0.5">
      <c r="B114" s="300" t="s">
        <v>321</v>
      </c>
      <c r="C114" s="211"/>
      <c r="D114" s="211"/>
      <c r="E114" s="211"/>
      <c r="F114" s="205"/>
      <c r="G114" s="205"/>
      <c r="H114" s="205"/>
      <c r="I114" s="212"/>
      <c r="J114" s="213"/>
      <c r="K114" s="205"/>
      <c r="L114" s="205"/>
      <c r="M114" s="205"/>
      <c r="N114" s="205"/>
      <c r="O114" s="205"/>
      <c r="P114" s="205"/>
      <c r="Q114" s="205"/>
      <c r="R114" s="205"/>
      <c r="S114" s="205"/>
      <c r="T114" s="205"/>
      <c r="U114" s="205"/>
      <c r="V114" s="205"/>
      <c r="W114" s="212"/>
    </row>
    <row r="115" spans="2:23" x14ac:dyDescent="0.5">
      <c r="B115" s="300" t="s">
        <v>385</v>
      </c>
      <c r="C115" s="211"/>
      <c r="D115" s="211"/>
      <c r="E115" s="211"/>
      <c r="F115" s="205"/>
      <c r="G115" s="205"/>
      <c r="H115" s="205"/>
      <c r="I115" s="212"/>
      <c r="J115" s="213"/>
      <c r="K115" s="205"/>
      <c r="L115" s="205"/>
      <c r="M115" s="205"/>
      <c r="N115" s="205"/>
      <c r="O115" s="205"/>
      <c r="P115" s="205"/>
      <c r="Q115" s="205"/>
      <c r="R115" s="205"/>
      <c r="S115" s="205"/>
      <c r="T115" s="205"/>
      <c r="U115" s="205"/>
      <c r="V115" s="205"/>
      <c r="W115" s="212"/>
    </row>
    <row r="116" spans="2:23" x14ac:dyDescent="0.5">
      <c r="B116" s="300" t="s">
        <v>435</v>
      </c>
      <c r="C116" s="211"/>
      <c r="D116" s="211"/>
      <c r="E116" s="211"/>
      <c r="F116" s="205"/>
      <c r="G116" s="205"/>
      <c r="H116" s="205"/>
      <c r="I116" s="212"/>
      <c r="J116" s="213"/>
      <c r="K116" s="205"/>
      <c r="L116" s="205"/>
      <c r="M116" s="205"/>
      <c r="N116" s="205"/>
      <c r="O116" s="205"/>
      <c r="P116" s="205"/>
      <c r="Q116" s="205"/>
      <c r="R116" s="205"/>
      <c r="S116" s="205"/>
      <c r="T116" s="205"/>
      <c r="U116" s="205"/>
      <c r="V116" s="205"/>
      <c r="W116" s="212"/>
    </row>
    <row r="117" spans="2:23" x14ac:dyDescent="0.5">
      <c r="B117" s="300" t="s">
        <v>371</v>
      </c>
      <c r="C117" s="211"/>
      <c r="D117" s="211"/>
      <c r="E117" s="211"/>
      <c r="F117" s="205"/>
      <c r="G117" s="205"/>
      <c r="H117" s="205"/>
      <c r="I117" s="212"/>
      <c r="J117" s="213"/>
      <c r="K117" s="205"/>
      <c r="L117" s="205"/>
      <c r="M117" s="205"/>
      <c r="N117" s="205"/>
      <c r="O117" s="205"/>
      <c r="P117" s="205"/>
      <c r="Q117" s="205"/>
      <c r="R117" s="205"/>
      <c r="S117" s="205"/>
      <c r="T117" s="205"/>
      <c r="U117" s="205"/>
      <c r="V117" s="205"/>
      <c r="W117" s="212"/>
    </row>
    <row r="118" spans="2:23" x14ac:dyDescent="0.5">
      <c r="B118" s="300" t="s">
        <v>322</v>
      </c>
      <c r="C118" s="211"/>
      <c r="D118" s="211"/>
      <c r="E118" s="211"/>
      <c r="F118" s="205"/>
      <c r="G118" s="205"/>
      <c r="H118" s="205"/>
      <c r="I118" s="212"/>
      <c r="J118" s="213"/>
      <c r="K118" s="205"/>
      <c r="L118" s="205"/>
      <c r="M118" s="205"/>
      <c r="N118" s="205"/>
      <c r="O118" s="205"/>
      <c r="P118" s="205"/>
      <c r="Q118" s="205"/>
      <c r="R118" s="205"/>
      <c r="S118" s="205"/>
      <c r="T118" s="205"/>
      <c r="U118" s="205"/>
      <c r="V118" s="205"/>
      <c r="W118" s="212"/>
    </row>
    <row r="119" spans="2:23" x14ac:dyDescent="0.5">
      <c r="B119" s="300" t="s">
        <v>323</v>
      </c>
      <c r="C119" s="211"/>
      <c r="D119" s="211"/>
      <c r="E119" s="211"/>
      <c r="F119" s="205"/>
      <c r="G119" s="205"/>
      <c r="H119" s="205"/>
      <c r="I119" s="212"/>
      <c r="J119" s="213"/>
      <c r="K119" s="205"/>
      <c r="L119" s="205"/>
      <c r="M119" s="205"/>
      <c r="N119" s="205"/>
      <c r="O119" s="205"/>
      <c r="P119" s="205"/>
      <c r="Q119" s="205"/>
      <c r="R119" s="205"/>
      <c r="S119" s="205"/>
      <c r="T119" s="205"/>
      <c r="U119" s="205"/>
      <c r="V119" s="205"/>
      <c r="W119" s="212"/>
    </row>
    <row r="120" spans="2:23" x14ac:dyDescent="0.5">
      <c r="B120" s="300" t="s">
        <v>384</v>
      </c>
      <c r="C120" s="211"/>
      <c r="D120" s="211"/>
      <c r="E120" s="211"/>
      <c r="F120" s="205"/>
      <c r="G120" s="205"/>
      <c r="H120" s="205"/>
      <c r="I120" s="212"/>
      <c r="J120" s="213"/>
      <c r="K120" s="205"/>
      <c r="L120" s="205"/>
      <c r="M120" s="205"/>
      <c r="N120" s="205"/>
      <c r="O120" s="205"/>
      <c r="P120" s="205"/>
      <c r="Q120" s="205"/>
      <c r="R120" s="205"/>
      <c r="S120" s="205"/>
      <c r="T120" s="205"/>
      <c r="U120" s="205"/>
      <c r="V120" s="205"/>
      <c r="W120" s="212"/>
    </row>
    <row r="121" spans="2:23" x14ac:dyDescent="0.5">
      <c r="B121" s="300" t="s">
        <v>324</v>
      </c>
      <c r="C121" s="211"/>
      <c r="D121" s="211"/>
      <c r="E121" s="211"/>
      <c r="F121" s="205"/>
      <c r="G121" s="205"/>
      <c r="H121" s="205"/>
      <c r="I121" s="212"/>
      <c r="J121" s="213"/>
      <c r="K121" s="205"/>
      <c r="L121" s="205"/>
      <c r="M121" s="205"/>
      <c r="N121" s="205"/>
      <c r="O121" s="205"/>
      <c r="P121" s="205"/>
      <c r="Q121" s="205"/>
      <c r="R121" s="205"/>
      <c r="S121" s="205"/>
      <c r="T121" s="205"/>
      <c r="U121" s="205"/>
      <c r="V121" s="205"/>
      <c r="W121" s="212"/>
    </row>
    <row r="122" spans="2:23" x14ac:dyDescent="0.5">
      <c r="B122" s="300" t="s">
        <v>320</v>
      </c>
      <c r="C122" s="211"/>
      <c r="D122" s="211"/>
      <c r="E122" s="211"/>
      <c r="F122" s="205"/>
      <c r="G122" s="205"/>
      <c r="H122" s="205"/>
      <c r="I122" s="212"/>
      <c r="J122" s="213"/>
      <c r="K122" s="205"/>
      <c r="L122" s="205"/>
      <c r="M122" s="205"/>
      <c r="N122" s="205"/>
      <c r="O122" s="205"/>
      <c r="P122" s="205"/>
      <c r="Q122" s="205"/>
      <c r="R122" s="205"/>
      <c r="S122" s="205"/>
      <c r="T122" s="205"/>
      <c r="U122" s="205"/>
      <c r="V122" s="205"/>
      <c r="W122" s="212"/>
    </row>
    <row r="123" spans="2:23" x14ac:dyDescent="0.5">
      <c r="B123" s="300" t="s">
        <v>408</v>
      </c>
      <c r="C123" s="211"/>
      <c r="D123" s="211"/>
      <c r="E123" s="211"/>
      <c r="F123" s="205"/>
      <c r="G123" s="205"/>
      <c r="H123" s="205"/>
      <c r="I123" s="212"/>
      <c r="J123" s="213"/>
      <c r="K123" s="205"/>
      <c r="L123" s="205"/>
      <c r="M123" s="205"/>
      <c r="N123" s="205"/>
      <c r="O123" s="205"/>
      <c r="P123" s="205"/>
      <c r="Q123" s="205"/>
      <c r="R123" s="205"/>
      <c r="S123" s="205"/>
      <c r="T123" s="205"/>
      <c r="U123" s="205"/>
      <c r="V123" s="205"/>
      <c r="W123" s="212"/>
    </row>
    <row r="124" spans="2:23" x14ac:dyDescent="0.5">
      <c r="B124" s="300" t="s">
        <v>319</v>
      </c>
      <c r="C124" s="211"/>
      <c r="D124" s="211"/>
      <c r="E124" s="211"/>
      <c r="F124" s="205"/>
      <c r="G124" s="205"/>
      <c r="H124" s="205"/>
      <c r="I124" s="212"/>
      <c r="J124" s="213"/>
      <c r="K124" s="205"/>
      <c r="L124" s="205"/>
      <c r="M124" s="205"/>
      <c r="N124" s="205"/>
      <c r="O124" s="205"/>
      <c r="P124" s="205"/>
      <c r="Q124" s="205"/>
      <c r="R124" s="205"/>
      <c r="S124" s="205"/>
      <c r="T124" s="205"/>
      <c r="U124" s="205"/>
      <c r="V124" s="205"/>
      <c r="W124" s="212"/>
    </row>
    <row r="125" spans="2:23" x14ac:dyDescent="0.5">
      <c r="B125" s="300" t="s">
        <v>325</v>
      </c>
      <c r="C125" s="211"/>
      <c r="D125" s="211"/>
      <c r="E125" s="211"/>
      <c r="F125" s="205"/>
      <c r="G125" s="205"/>
      <c r="H125" s="205"/>
      <c r="I125" s="212"/>
      <c r="J125" s="213"/>
      <c r="K125" s="205"/>
      <c r="L125" s="205"/>
      <c r="M125" s="205"/>
      <c r="N125" s="205"/>
      <c r="O125" s="205"/>
      <c r="P125" s="205"/>
      <c r="Q125" s="205"/>
      <c r="R125" s="205"/>
      <c r="S125" s="205"/>
      <c r="T125" s="205"/>
      <c r="U125" s="205"/>
      <c r="V125" s="205"/>
      <c r="W125" s="212"/>
    </row>
    <row r="126" spans="2:23" x14ac:dyDescent="0.5">
      <c r="B126" s="300" t="s">
        <v>326</v>
      </c>
      <c r="C126" s="211"/>
      <c r="D126" s="211"/>
      <c r="E126" s="211"/>
      <c r="F126" s="205"/>
      <c r="G126" s="205"/>
      <c r="H126" s="205"/>
      <c r="I126" s="212"/>
      <c r="J126" s="213"/>
      <c r="K126" s="205"/>
      <c r="L126" s="205"/>
      <c r="M126" s="205"/>
      <c r="N126" s="205"/>
      <c r="O126" s="205"/>
      <c r="P126" s="205"/>
      <c r="Q126" s="205"/>
      <c r="R126" s="205"/>
      <c r="S126" s="205"/>
      <c r="T126" s="205"/>
      <c r="U126" s="205"/>
      <c r="V126" s="205"/>
      <c r="W126" s="212"/>
    </row>
    <row r="127" spans="2:23" x14ac:dyDescent="0.5">
      <c r="B127" s="300" t="s">
        <v>327</v>
      </c>
      <c r="C127" s="211"/>
      <c r="D127" s="211"/>
      <c r="E127" s="211"/>
      <c r="F127" s="205"/>
      <c r="G127" s="205"/>
      <c r="H127" s="205"/>
      <c r="I127" s="212"/>
      <c r="J127" s="213"/>
      <c r="K127" s="205"/>
      <c r="L127" s="205"/>
      <c r="M127" s="205"/>
      <c r="N127" s="205"/>
      <c r="O127" s="205"/>
      <c r="P127" s="205"/>
      <c r="Q127" s="205"/>
      <c r="R127" s="205"/>
      <c r="S127" s="205"/>
      <c r="T127" s="205"/>
      <c r="U127" s="205"/>
      <c r="V127" s="205"/>
      <c r="W127" s="212"/>
    </row>
    <row r="128" spans="2:23" x14ac:dyDescent="0.5">
      <c r="B128" s="300" t="s">
        <v>328</v>
      </c>
      <c r="C128" s="211"/>
      <c r="D128" s="211"/>
      <c r="E128" s="211"/>
      <c r="F128" s="205"/>
      <c r="G128" s="205"/>
      <c r="H128" s="205"/>
      <c r="I128" s="212"/>
      <c r="J128" s="213"/>
      <c r="K128" s="205"/>
      <c r="L128" s="205"/>
      <c r="M128" s="205"/>
      <c r="N128" s="205"/>
      <c r="O128" s="205"/>
      <c r="P128" s="205"/>
      <c r="Q128" s="205"/>
      <c r="R128" s="205"/>
      <c r="S128" s="205"/>
      <c r="T128" s="205"/>
      <c r="U128" s="205"/>
      <c r="V128" s="205"/>
      <c r="W128" s="212"/>
    </row>
    <row r="129" spans="2:23" x14ac:dyDescent="0.5">
      <c r="B129" s="300" t="s">
        <v>376</v>
      </c>
      <c r="C129" s="211"/>
      <c r="D129" s="211"/>
      <c r="E129" s="211"/>
      <c r="F129" s="205"/>
      <c r="G129" s="205"/>
      <c r="H129" s="205"/>
      <c r="I129" s="212"/>
      <c r="J129" s="213"/>
      <c r="K129" s="205"/>
      <c r="L129" s="205"/>
      <c r="M129" s="205"/>
      <c r="N129" s="205"/>
      <c r="O129" s="205"/>
      <c r="P129" s="205"/>
      <c r="Q129" s="205"/>
      <c r="R129" s="205"/>
      <c r="S129" s="205"/>
      <c r="T129" s="205"/>
      <c r="U129" s="205"/>
      <c r="V129" s="205"/>
      <c r="W129" s="212"/>
    </row>
    <row r="130" spans="2:23" x14ac:dyDescent="0.5">
      <c r="B130" s="300" t="s">
        <v>377</v>
      </c>
      <c r="C130" s="211"/>
      <c r="D130" s="211"/>
      <c r="E130" s="211"/>
      <c r="F130" s="205"/>
      <c r="G130" s="205"/>
      <c r="H130" s="205"/>
      <c r="I130" s="212"/>
      <c r="J130" s="213"/>
      <c r="K130" s="205"/>
      <c r="L130" s="205"/>
      <c r="M130" s="205"/>
      <c r="N130" s="205"/>
      <c r="O130" s="205"/>
      <c r="P130" s="205"/>
      <c r="Q130" s="205"/>
      <c r="R130" s="205"/>
      <c r="S130" s="205"/>
      <c r="T130" s="205"/>
      <c r="U130" s="205"/>
      <c r="V130" s="205"/>
      <c r="W130" s="212"/>
    </row>
    <row r="131" spans="2:23" x14ac:dyDescent="0.5">
      <c r="B131" s="300" t="s">
        <v>329</v>
      </c>
      <c r="C131" s="211"/>
      <c r="D131" s="211"/>
      <c r="E131" s="211"/>
      <c r="F131" s="205"/>
      <c r="G131" s="205"/>
      <c r="H131" s="205"/>
      <c r="I131" s="212"/>
      <c r="J131" s="213"/>
      <c r="K131" s="205"/>
      <c r="L131" s="205"/>
      <c r="M131" s="205"/>
      <c r="N131" s="205"/>
      <c r="O131" s="205"/>
      <c r="P131" s="205"/>
      <c r="Q131" s="205"/>
      <c r="R131" s="205"/>
      <c r="S131" s="205"/>
      <c r="T131" s="205"/>
      <c r="U131" s="205"/>
      <c r="V131" s="205"/>
      <c r="W131" s="212"/>
    </row>
    <row r="132" spans="2:23" x14ac:dyDescent="0.5">
      <c r="B132" s="300" t="s">
        <v>332</v>
      </c>
      <c r="C132" s="211"/>
      <c r="D132" s="211"/>
      <c r="E132" s="211"/>
      <c r="F132" s="205"/>
      <c r="G132" s="205"/>
      <c r="H132" s="205"/>
      <c r="I132" s="212"/>
      <c r="J132" s="213"/>
      <c r="K132" s="205"/>
      <c r="L132" s="205"/>
      <c r="M132" s="205"/>
      <c r="N132" s="205"/>
      <c r="O132" s="205"/>
      <c r="P132" s="205"/>
      <c r="Q132" s="205"/>
      <c r="R132" s="205"/>
      <c r="S132" s="205"/>
      <c r="T132" s="205"/>
      <c r="U132" s="205"/>
      <c r="V132" s="205"/>
      <c r="W132" s="212"/>
    </row>
    <row r="133" spans="2:23" x14ac:dyDescent="0.5">
      <c r="B133" s="300" t="s">
        <v>331</v>
      </c>
      <c r="C133" s="211"/>
      <c r="D133" s="211"/>
      <c r="E133" s="211"/>
      <c r="F133" s="205"/>
      <c r="G133" s="205"/>
      <c r="H133" s="205"/>
      <c r="I133" s="212"/>
      <c r="J133" s="213"/>
      <c r="K133" s="205"/>
      <c r="L133" s="205"/>
      <c r="M133" s="205"/>
      <c r="N133" s="205"/>
      <c r="O133" s="205"/>
      <c r="P133" s="205"/>
      <c r="Q133" s="205"/>
      <c r="R133" s="205"/>
      <c r="S133" s="205"/>
      <c r="T133" s="205"/>
      <c r="U133" s="205"/>
      <c r="V133" s="205"/>
      <c r="W133" s="212"/>
    </row>
    <row r="134" spans="2:23" x14ac:dyDescent="0.5">
      <c r="B134" s="300" t="s">
        <v>333</v>
      </c>
      <c r="C134" s="211"/>
      <c r="D134" s="211"/>
      <c r="E134" s="211"/>
      <c r="F134" s="205"/>
      <c r="G134" s="205"/>
      <c r="H134" s="205"/>
      <c r="I134" s="212"/>
      <c r="J134" s="213"/>
      <c r="K134" s="205"/>
      <c r="L134" s="205"/>
      <c r="M134" s="205"/>
      <c r="N134" s="205"/>
      <c r="O134" s="205"/>
      <c r="P134" s="205"/>
      <c r="Q134" s="205"/>
      <c r="R134" s="205"/>
      <c r="S134" s="205"/>
      <c r="T134" s="205"/>
      <c r="U134" s="205"/>
      <c r="V134" s="205"/>
      <c r="W134" s="212"/>
    </row>
    <row r="135" spans="2:23" x14ac:dyDescent="0.5">
      <c r="B135" s="300" t="s">
        <v>444</v>
      </c>
      <c r="C135" s="211"/>
      <c r="D135" s="211"/>
      <c r="E135" s="211"/>
      <c r="F135" s="205"/>
      <c r="G135" s="205"/>
      <c r="H135" s="205"/>
      <c r="I135" s="212"/>
      <c r="J135" s="213"/>
      <c r="K135" s="205"/>
      <c r="L135" s="205"/>
      <c r="M135" s="205"/>
      <c r="N135" s="205"/>
      <c r="O135" s="205"/>
      <c r="P135" s="205"/>
      <c r="Q135" s="205"/>
      <c r="R135" s="205"/>
      <c r="S135" s="205"/>
      <c r="T135" s="205"/>
      <c r="U135" s="205"/>
      <c r="V135" s="205"/>
      <c r="W135" s="212"/>
    </row>
    <row r="136" spans="2:23" x14ac:dyDescent="0.5">
      <c r="B136" s="300" t="s">
        <v>375</v>
      </c>
      <c r="C136" s="211"/>
      <c r="D136" s="211"/>
      <c r="E136" s="211"/>
      <c r="F136" s="205"/>
      <c r="G136" s="205"/>
      <c r="H136" s="205"/>
      <c r="I136" s="212"/>
      <c r="J136" s="213"/>
      <c r="K136" s="205"/>
      <c r="L136" s="205"/>
      <c r="M136" s="205"/>
      <c r="N136" s="205"/>
      <c r="O136" s="205"/>
      <c r="P136" s="205"/>
      <c r="Q136" s="205"/>
      <c r="R136" s="205"/>
      <c r="S136" s="205"/>
      <c r="T136" s="205"/>
      <c r="U136" s="205"/>
      <c r="V136" s="205"/>
      <c r="W136" s="212"/>
    </row>
    <row r="137" spans="2:23" x14ac:dyDescent="0.5">
      <c r="B137" s="300" t="s">
        <v>412</v>
      </c>
      <c r="C137" s="211"/>
      <c r="D137" s="211"/>
      <c r="E137" s="211"/>
      <c r="F137" s="205"/>
      <c r="G137" s="205"/>
      <c r="H137" s="205"/>
      <c r="I137" s="212"/>
      <c r="J137" s="213"/>
      <c r="K137" s="205"/>
      <c r="L137" s="205"/>
      <c r="M137" s="205"/>
      <c r="N137" s="205"/>
      <c r="O137" s="205"/>
      <c r="P137" s="205"/>
      <c r="Q137" s="205"/>
      <c r="R137" s="205"/>
      <c r="S137" s="205"/>
      <c r="T137" s="205"/>
      <c r="U137" s="205"/>
      <c r="V137" s="205"/>
      <c r="W137" s="212"/>
    </row>
    <row r="138" spans="2:23" x14ac:dyDescent="0.5">
      <c r="B138" s="300" t="s">
        <v>425</v>
      </c>
      <c r="C138" s="211"/>
      <c r="D138" s="211"/>
      <c r="E138" s="211"/>
      <c r="F138" s="205"/>
      <c r="G138" s="205"/>
      <c r="H138" s="205"/>
      <c r="I138" s="212"/>
      <c r="J138" s="213"/>
      <c r="K138" s="205"/>
      <c r="L138" s="205"/>
      <c r="M138" s="205"/>
      <c r="N138" s="205"/>
      <c r="O138" s="205"/>
      <c r="P138" s="205"/>
      <c r="Q138" s="205"/>
      <c r="R138" s="205"/>
      <c r="S138" s="205"/>
      <c r="T138" s="205"/>
      <c r="U138" s="205"/>
      <c r="V138" s="205"/>
      <c r="W138" s="212"/>
    </row>
    <row r="139" spans="2:23" x14ac:dyDescent="0.5">
      <c r="B139" s="300" t="s">
        <v>418</v>
      </c>
      <c r="C139" s="211"/>
      <c r="D139" s="211"/>
      <c r="E139" s="211"/>
      <c r="F139" s="205"/>
      <c r="G139" s="205"/>
      <c r="H139" s="205"/>
      <c r="I139" s="212"/>
      <c r="J139" s="213"/>
      <c r="K139" s="205"/>
      <c r="L139" s="205"/>
      <c r="M139" s="205"/>
      <c r="N139" s="205"/>
      <c r="O139" s="205"/>
      <c r="P139" s="205"/>
      <c r="Q139" s="205"/>
      <c r="R139" s="205"/>
      <c r="S139" s="205"/>
      <c r="T139" s="205"/>
      <c r="U139" s="205"/>
      <c r="V139" s="205"/>
      <c r="W139" s="212"/>
    </row>
    <row r="140" spans="2:23" x14ac:dyDescent="0.5">
      <c r="B140" s="300" t="s">
        <v>334</v>
      </c>
      <c r="C140" s="211"/>
      <c r="D140" s="211"/>
      <c r="E140" s="211"/>
      <c r="F140" s="205"/>
      <c r="G140" s="205"/>
      <c r="H140" s="205"/>
      <c r="I140" s="212"/>
      <c r="J140" s="213"/>
      <c r="K140" s="205"/>
      <c r="L140" s="205"/>
      <c r="M140" s="205"/>
      <c r="N140" s="205"/>
      <c r="O140" s="205"/>
      <c r="P140" s="205"/>
      <c r="Q140" s="205"/>
      <c r="R140" s="205"/>
      <c r="S140" s="205"/>
      <c r="T140" s="205"/>
      <c r="U140" s="205"/>
      <c r="V140" s="205"/>
      <c r="W140" s="212"/>
    </row>
    <row r="141" spans="2:23" x14ac:dyDescent="0.5">
      <c r="B141" s="300" t="s">
        <v>414</v>
      </c>
      <c r="C141" s="211"/>
      <c r="D141" s="211"/>
      <c r="E141" s="211"/>
      <c r="F141" s="205"/>
      <c r="G141" s="205"/>
      <c r="H141" s="205"/>
      <c r="I141" s="212"/>
      <c r="J141" s="213"/>
      <c r="K141" s="205"/>
      <c r="L141" s="205"/>
      <c r="M141" s="205"/>
      <c r="N141" s="205"/>
      <c r="O141" s="205"/>
      <c r="P141" s="205"/>
      <c r="Q141" s="205"/>
      <c r="R141" s="205"/>
      <c r="S141" s="205"/>
      <c r="T141" s="205"/>
      <c r="U141" s="205"/>
      <c r="V141" s="205"/>
      <c r="W141" s="212"/>
    </row>
    <row r="142" spans="2:23" x14ac:dyDescent="0.5">
      <c r="B142" s="300" t="s">
        <v>426</v>
      </c>
      <c r="C142" s="211"/>
      <c r="D142" s="211"/>
      <c r="E142" s="211"/>
      <c r="F142" s="205"/>
      <c r="G142" s="205"/>
      <c r="H142" s="205"/>
      <c r="I142" s="212"/>
      <c r="J142" s="213"/>
      <c r="K142" s="205"/>
      <c r="L142" s="205"/>
      <c r="M142" s="205"/>
      <c r="N142" s="205"/>
      <c r="O142" s="205"/>
      <c r="P142" s="205"/>
      <c r="Q142" s="205"/>
      <c r="R142" s="205"/>
      <c r="S142" s="205"/>
      <c r="T142" s="205"/>
      <c r="U142" s="205"/>
      <c r="V142" s="205"/>
      <c r="W142" s="212"/>
    </row>
    <row r="143" spans="2:23" x14ac:dyDescent="0.5">
      <c r="B143" s="300" t="s">
        <v>337</v>
      </c>
      <c r="C143" s="211"/>
      <c r="D143" s="211"/>
      <c r="E143" s="211"/>
      <c r="F143" s="205"/>
      <c r="G143" s="205"/>
      <c r="H143" s="205"/>
      <c r="I143" s="212"/>
      <c r="J143" s="213"/>
      <c r="K143" s="205"/>
      <c r="L143" s="205"/>
      <c r="M143" s="205"/>
      <c r="N143" s="205"/>
      <c r="O143" s="205"/>
      <c r="P143" s="205"/>
      <c r="Q143" s="205"/>
      <c r="R143" s="205"/>
      <c r="S143" s="205"/>
      <c r="T143" s="205"/>
      <c r="U143" s="205"/>
      <c r="V143" s="205"/>
      <c r="W143" s="212"/>
    </row>
    <row r="144" spans="2:23" x14ac:dyDescent="0.5">
      <c r="B144" s="300" t="s">
        <v>368</v>
      </c>
      <c r="C144" s="211"/>
      <c r="D144" s="211"/>
      <c r="E144" s="211"/>
      <c r="F144" s="205"/>
      <c r="G144" s="205"/>
      <c r="H144" s="205"/>
      <c r="I144" s="212"/>
      <c r="J144" s="213"/>
      <c r="K144" s="205"/>
      <c r="L144" s="205"/>
      <c r="M144" s="205"/>
      <c r="N144" s="205"/>
      <c r="O144" s="205"/>
      <c r="P144" s="205"/>
      <c r="Q144" s="205"/>
      <c r="R144" s="205"/>
      <c r="S144" s="205"/>
      <c r="T144" s="205"/>
      <c r="U144" s="205"/>
      <c r="V144" s="205"/>
      <c r="W144" s="212"/>
    </row>
    <row r="145" spans="2:23" x14ac:dyDescent="0.5">
      <c r="B145" s="300" t="s">
        <v>390</v>
      </c>
      <c r="C145" s="211"/>
      <c r="D145" s="211"/>
      <c r="E145" s="211"/>
      <c r="F145" s="205"/>
      <c r="G145" s="205"/>
      <c r="H145" s="205"/>
      <c r="I145" s="212"/>
      <c r="J145" s="213"/>
      <c r="K145" s="205"/>
      <c r="L145" s="205"/>
      <c r="M145" s="205"/>
      <c r="N145" s="205"/>
      <c r="O145" s="205"/>
      <c r="P145" s="205"/>
      <c r="Q145" s="205"/>
      <c r="R145" s="205"/>
      <c r="S145" s="205"/>
      <c r="T145" s="205"/>
      <c r="U145" s="205"/>
      <c r="V145" s="205"/>
      <c r="W145" s="212"/>
    </row>
    <row r="146" spans="2:23" x14ac:dyDescent="0.5">
      <c r="B146" s="300" t="s">
        <v>336</v>
      </c>
      <c r="C146" s="211"/>
      <c r="D146" s="211"/>
      <c r="E146" s="211"/>
      <c r="F146" s="205"/>
      <c r="G146" s="205"/>
      <c r="H146" s="205"/>
      <c r="I146" s="212"/>
      <c r="J146" s="213"/>
      <c r="K146" s="205"/>
      <c r="L146" s="205"/>
      <c r="M146" s="205"/>
      <c r="N146" s="205"/>
      <c r="O146" s="205"/>
      <c r="P146" s="205"/>
      <c r="Q146" s="205"/>
      <c r="R146" s="205"/>
      <c r="S146" s="205"/>
      <c r="T146" s="205"/>
      <c r="U146" s="205"/>
      <c r="V146" s="205"/>
      <c r="W146" s="212"/>
    </row>
    <row r="147" spans="2:23" x14ac:dyDescent="0.5">
      <c r="B147" s="300" t="s">
        <v>374</v>
      </c>
      <c r="C147" s="211"/>
      <c r="D147" s="211"/>
      <c r="E147" s="211"/>
      <c r="F147" s="205"/>
      <c r="G147" s="205"/>
      <c r="H147" s="205"/>
      <c r="I147" s="212"/>
      <c r="J147" s="213"/>
      <c r="K147" s="205"/>
      <c r="L147" s="205"/>
      <c r="M147" s="205"/>
      <c r="N147" s="205"/>
      <c r="O147" s="205"/>
      <c r="P147" s="205"/>
      <c r="Q147" s="205"/>
      <c r="R147" s="205"/>
      <c r="S147" s="205"/>
      <c r="T147" s="205"/>
      <c r="U147" s="205"/>
      <c r="V147" s="205"/>
      <c r="W147" s="212"/>
    </row>
    <row r="148" spans="2:23" x14ac:dyDescent="0.5">
      <c r="B148" s="300" t="s">
        <v>413</v>
      </c>
      <c r="C148" s="211"/>
      <c r="D148" s="211"/>
      <c r="E148" s="211"/>
      <c r="F148" s="205"/>
      <c r="G148" s="205"/>
      <c r="H148" s="205"/>
      <c r="I148" s="212"/>
      <c r="J148" s="213"/>
      <c r="K148" s="205"/>
      <c r="L148" s="205"/>
      <c r="M148" s="205"/>
      <c r="N148" s="205"/>
      <c r="O148" s="205"/>
      <c r="P148" s="205"/>
      <c r="Q148" s="205"/>
      <c r="R148" s="205"/>
      <c r="S148" s="205"/>
      <c r="T148" s="205"/>
      <c r="U148" s="205"/>
      <c r="V148" s="205"/>
      <c r="W148" s="212"/>
    </row>
    <row r="149" spans="2:23" x14ac:dyDescent="0.5">
      <c r="B149" s="300" t="s">
        <v>335</v>
      </c>
      <c r="C149" s="211"/>
      <c r="D149" s="211"/>
      <c r="E149" s="211"/>
      <c r="F149" s="205"/>
      <c r="G149" s="205"/>
      <c r="H149" s="205"/>
      <c r="I149" s="212"/>
      <c r="J149" s="213"/>
      <c r="K149" s="205"/>
      <c r="L149" s="205"/>
      <c r="M149" s="205"/>
      <c r="N149" s="205"/>
      <c r="O149" s="205"/>
      <c r="P149" s="205"/>
      <c r="Q149" s="205"/>
      <c r="R149" s="205"/>
      <c r="S149" s="205"/>
      <c r="T149" s="205"/>
      <c r="U149" s="205"/>
      <c r="V149" s="205"/>
      <c r="W149" s="212"/>
    </row>
    <row r="150" spans="2:23" x14ac:dyDescent="0.5">
      <c r="B150" s="300" t="s">
        <v>338</v>
      </c>
      <c r="C150" s="211"/>
      <c r="D150" s="211"/>
      <c r="E150" s="211"/>
      <c r="F150" s="205"/>
      <c r="G150" s="205"/>
      <c r="H150" s="205"/>
      <c r="I150" s="212"/>
      <c r="J150" s="213"/>
      <c r="K150" s="205"/>
      <c r="L150" s="205"/>
      <c r="M150" s="205"/>
      <c r="N150" s="205"/>
      <c r="O150" s="205"/>
      <c r="P150" s="205"/>
      <c r="Q150" s="205"/>
      <c r="R150" s="205"/>
      <c r="S150" s="205"/>
      <c r="T150" s="205"/>
      <c r="U150" s="205"/>
      <c r="V150" s="205"/>
      <c r="W150" s="212"/>
    </row>
    <row r="151" spans="2:23" x14ac:dyDescent="0.5">
      <c r="B151" s="300" t="s">
        <v>396</v>
      </c>
      <c r="C151" s="211"/>
      <c r="D151" s="211"/>
      <c r="E151" s="211"/>
      <c r="F151" s="205"/>
      <c r="G151" s="205"/>
      <c r="H151" s="205"/>
      <c r="I151" s="212"/>
      <c r="J151" s="213"/>
      <c r="K151" s="205"/>
      <c r="L151" s="205"/>
      <c r="M151" s="205"/>
      <c r="N151" s="205"/>
      <c r="O151" s="205"/>
      <c r="P151" s="205"/>
      <c r="Q151" s="205"/>
      <c r="R151" s="205"/>
      <c r="S151" s="205"/>
      <c r="T151" s="205"/>
      <c r="U151" s="205"/>
      <c r="V151" s="205"/>
      <c r="W151" s="212"/>
    </row>
    <row r="152" spans="2:23" x14ac:dyDescent="0.5">
      <c r="B152" s="300" t="s">
        <v>397</v>
      </c>
      <c r="C152" s="211"/>
      <c r="D152" s="211"/>
      <c r="E152" s="211"/>
      <c r="F152" s="205"/>
      <c r="G152" s="205"/>
      <c r="H152" s="205"/>
      <c r="I152" s="212"/>
      <c r="J152" s="213"/>
      <c r="K152" s="205"/>
      <c r="L152" s="205"/>
      <c r="M152" s="205"/>
      <c r="N152" s="205"/>
      <c r="O152" s="205"/>
      <c r="P152" s="205"/>
      <c r="Q152" s="205"/>
      <c r="R152" s="205"/>
      <c r="S152" s="205"/>
      <c r="T152" s="205"/>
      <c r="U152" s="205"/>
      <c r="V152" s="205"/>
      <c r="W152" s="212"/>
    </row>
    <row r="153" spans="2:23" x14ac:dyDescent="0.5">
      <c r="B153" s="300" t="s">
        <v>339</v>
      </c>
      <c r="C153" s="211"/>
      <c r="D153" s="211"/>
      <c r="E153" s="211"/>
      <c r="F153" s="205"/>
      <c r="G153" s="205"/>
      <c r="H153" s="205"/>
      <c r="I153" s="212"/>
      <c r="J153" s="213"/>
      <c r="K153" s="205"/>
      <c r="L153" s="205"/>
      <c r="M153" s="205"/>
      <c r="N153" s="205"/>
      <c r="O153" s="205"/>
      <c r="P153" s="205"/>
      <c r="Q153" s="205"/>
      <c r="R153" s="205"/>
      <c r="S153" s="205"/>
      <c r="T153" s="205"/>
      <c r="U153" s="205"/>
      <c r="V153" s="205"/>
      <c r="W153" s="212"/>
    </row>
    <row r="154" spans="2:23" x14ac:dyDescent="0.5">
      <c r="B154" s="300" t="s">
        <v>340</v>
      </c>
      <c r="C154" s="211"/>
      <c r="D154" s="211"/>
      <c r="E154" s="211"/>
      <c r="F154" s="205"/>
      <c r="G154" s="205"/>
      <c r="H154" s="205"/>
      <c r="I154" s="212"/>
      <c r="J154" s="213"/>
      <c r="K154" s="205"/>
      <c r="L154" s="205"/>
      <c r="M154" s="205"/>
      <c r="N154" s="205"/>
      <c r="O154" s="205"/>
      <c r="P154" s="205"/>
      <c r="Q154" s="205"/>
      <c r="R154" s="205"/>
      <c r="S154" s="205"/>
      <c r="T154" s="205"/>
      <c r="U154" s="205"/>
      <c r="V154" s="205"/>
      <c r="W154" s="212"/>
    </row>
    <row r="155" spans="2:23" x14ac:dyDescent="0.5">
      <c r="B155" s="300" t="s">
        <v>341</v>
      </c>
      <c r="C155" s="211"/>
      <c r="D155" s="211"/>
      <c r="E155" s="211"/>
      <c r="F155" s="205"/>
      <c r="G155" s="205"/>
      <c r="H155" s="205"/>
      <c r="I155" s="212"/>
      <c r="J155" s="213"/>
      <c r="K155" s="205"/>
      <c r="L155" s="205"/>
      <c r="M155" s="205"/>
      <c r="N155" s="205"/>
      <c r="O155" s="205"/>
      <c r="P155" s="205"/>
      <c r="Q155" s="205"/>
      <c r="R155" s="205"/>
      <c r="S155" s="205"/>
      <c r="T155" s="205"/>
      <c r="U155" s="205"/>
      <c r="V155" s="205"/>
      <c r="W155" s="212"/>
    </row>
    <row r="156" spans="2:23" x14ac:dyDescent="0.5">
      <c r="B156" s="300" t="s">
        <v>399</v>
      </c>
      <c r="C156" s="211"/>
      <c r="D156" s="211"/>
      <c r="E156" s="211"/>
      <c r="F156" s="205"/>
      <c r="G156" s="205"/>
      <c r="H156" s="205"/>
      <c r="I156" s="212"/>
      <c r="J156" s="213"/>
      <c r="K156" s="205"/>
      <c r="L156" s="205"/>
      <c r="M156" s="205"/>
      <c r="N156" s="205"/>
      <c r="O156" s="205"/>
      <c r="P156" s="205"/>
      <c r="Q156" s="205"/>
      <c r="R156" s="205"/>
      <c r="S156" s="205"/>
      <c r="T156" s="205"/>
      <c r="U156" s="205"/>
      <c r="V156" s="205"/>
      <c r="W156" s="212"/>
    </row>
    <row r="157" spans="2:23" x14ac:dyDescent="0.5">
      <c r="B157" s="300" t="s">
        <v>342</v>
      </c>
      <c r="C157" s="211"/>
      <c r="D157" s="211"/>
      <c r="E157" s="211"/>
      <c r="F157" s="205"/>
      <c r="G157" s="205"/>
      <c r="H157" s="205"/>
      <c r="I157" s="212"/>
      <c r="J157" s="213"/>
      <c r="K157" s="205"/>
      <c r="L157" s="205"/>
      <c r="M157" s="205"/>
      <c r="N157" s="205"/>
      <c r="O157" s="205"/>
      <c r="P157" s="205"/>
      <c r="Q157" s="205"/>
      <c r="R157" s="205"/>
      <c r="S157" s="205"/>
      <c r="T157" s="205"/>
      <c r="U157" s="205"/>
      <c r="V157" s="205"/>
      <c r="W157" s="212"/>
    </row>
    <row r="158" spans="2:23" x14ac:dyDescent="0.5">
      <c r="B158" s="300" t="s">
        <v>343</v>
      </c>
      <c r="C158" s="211"/>
      <c r="D158" s="211"/>
      <c r="E158" s="211"/>
      <c r="F158" s="205"/>
      <c r="G158" s="205"/>
      <c r="H158" s="205"/>
      <c r="I158" s="212"/>
      <c r="J158" s="213"/>
      <c r="K158" s="205"/>
      <c r="L158" s="205"/>
      <c r="M158" s="205"/>
      <c r="N158" s="205"/>
      <c r="O158" s="205"/>
      <c r="P158" s="205"/>
      <c r="Q158" s="205"/>
      <c r="R158" s="205"/>
      <c r="S158" s="205"/>
      <c r="T158" s="205"/>
      <c r="U158" s="205"/>
      <c r="V158" s="205"/>
      <c r="W158" s="212"/>
    </row>
    <row r="159" spans="2:23" x14ac:dyDescent="0.5">
      <c r="B159" s="300" t="s">
        <v>344</v>
      </c>
      <c r="C159" s="211"/>
      <c r="D159" s="211"/>
      <c r="E159" s="211"/>
      <c r="F159" s="205"/>
      <c r="G159" s="205"/>
      <c r="H159" s="205"/>
      <c r="I159" s="212"/>
      <c r="J159" s="213"/>
      <c r="K159" s="205"/>
      <c r="L159" s="205"/>
      <c r="M159" s="205"/>
      <c r="N159" s="205"/>
      <c r="O159" s="205"/>
      <c r="P159" s="205"/>
      <c r="Q159" s="205"/>
      <c r="R159" s="205"/>
      <c r="S159" s="205"/>
      <c r="T159" s="205"/>
      <c r="U159" s="205"/>
      <c r="V159" s="205"/>
      <c r="W159" s="212"/>
    </row>
    <row r="160" spans="2:23" x14ac:dyDescent="0.5">
      <c r="B160" s="300" t="s">
        <v>387</v>
      </c>
      <c r="C160" s="211"/>
      <c r="D160" s="211"/>
      <c r="E160" s="211"/>
      <c r="F160" s="205"/>
      <c r="G160" s="205"/>
      <c r="H160" s="205"/>
      <c r="I160" s="212"/>
      <c r="J160" s="213"/>
      <c r="K160" s="205"/>
      <c r="L160" s="205"/>
      <c r="M160" s="205"/>
      <c r="N160" s="205"/>
      <c r="O160" s="205"/>
      <c r="P160" s="205"/>
      <c r="Q160" s="205"/>
      <c r="R160" s="205"/>
      <c r="S160" s="205"/>
      <c r="T160" s="205"/>
      <c r="U160" s="205"/>
      <c r="V160" s="205"/>
      <c r="W160" s="212"/>
    </row>
    <row r="161" spans="2:23" x14ac:dyDescent="0.5">
      <c r="B161" s="300" t="s">
        <v>346</v>
      </c>
      <c r="C161" s="211"/>
      <c r="D161" s="211"/>
      <c r="E161" s="211"/>
      <c r="F161" s="205"/>
      <c r="G161" s="205"/>
      <c r="H161" s="205"/>
      <c r="I161" s="212"/>
      <c r="J161" s="213"/>
      <c r="K161" s="205"/>
      <c r="L161" s="205"/>
      <c r="M161" s="205"/>
      <c r="N161" s="205"/>
      <c r="O161" s="205"/>
      <c r="P161" s="205"/>
      <c r="Q161" s="205"/>
      <c r="R161" s="205"/>
      <c r="S161" s="205"/>
      <c r="T161" s="205"/>
      <c r="U161" s="205"/>
      <c r="V161" s="205"/>
      <c r="W161" s="212"/>
    </row>
    <row r="162" spans="2:23" x14ac:dyDescent="0.5">
      <c r="B162" s="300" t="s">
        <v>388</v>
      </c>
      <c r="C162" s="211"/>
      <c r="D162" s="211"/>
      <c r="E162" s="211"/>
      <c r="F162" s="205"/>
      <c r="G162" s="205"/>
      <c r="H162" s="205"/>
      <c r="I162" s="212"/>
      <c r="J162" s="213"/>
      <c r="K162" s="205"/>
      <c r="L162" s="205"/>
      <c r="M162" s="205"/>
      <c r="N162" s="205"/>
      <c r="O162" s="205"/>
      <c r="P162" s="205"/>
      <c r="Q162" s="205"/>
      <c r="R162" s="205"/>
      <c r="S162" s="205"/>
      <c r="T162" s="205"/>
      <c r="U162" s="205"/>
      <c r="V162" s="205"/>
      <c r="W162" s="212"/>
    </row>
    <row r="163" spans="2:23" x14ac:dyDescent="0.5">
      <c r="B163" s="300" t="s">
        <v>345</v>
      </c>
      <c r="C163" s="211"/>
      <c r="D163" s="211"/>
      <c r="E163" s="211"/>
      <c r="F163" s="205"/>
      <c r="G163" s="205"/>
      <c r="H163" s="205"/>
      <c r="I163" s="212"/>
      <c r="J163" s="213"/>
      <c r="K163" s="205"/>
      <c r="L163" s="205"/>
      <c r="M163" s="205"/>
      <c r="N163" s="205"/>
      <c r="O163" s="205"/>
      <c r="P163" s="205"/>
      <c r="Q163" s="205"/>
      <c r="R163" s="205"/>
      <c r="S163" s="205"/>
      <c r="T163" s="205"/>
      <c r="U163" s="205"/>
      <c r="V163" s="205"/>
      <c r="W163" s="212"/>
    </row>
    <row r="164" spans="2:23" x14ac:dyDescent="0.5">
      <c r="B164" s="300" t="s">
        <v>459</v>
      </c>
      <c r="C164" s="211"/>
      <c r="D164" s="211"/>
      <c r="E164" s="211"/>
      <c r="F164" s="205"/>
      <c r="G164" s="205"/>
      <c r="H164" s="205"/>
      <c r="I164" s="212"/>
      <c r="J164" s="213"/>
      <c r="K164" s="205"/>
      <c r="L164" s="205"/>
      <c r="M164" s="205"/>
      <c r="N164" s="205"/>
      <c r="O164" s="205"/>
      <c r="P164" s="205"/>
      <c r="Q164" s="205"/>
      <c r="R164" s="205"/>
      <c r="S164" s="205"/>
      <c r="T164" s="205"/>
      <c r="U164" s="205"/>
      <c r="V164" s="205"/>
      <c r="W164" s="212"/>
    </row>
    <row r="165" spans="2:23" x14ac:dyDescent="0.5">
      <c r="B165" s="300" t="s">
        <v>281</v>
      </c>
      <c r="C165" s="211"/>
      <c r="D165" s="211"/>
      <c r="E165" s="211"/>
      <c r="F165" s="205"/>
      <c r="G165" s="205"/>
      <c r="H165" s="205"/>
      <c r="I165" s="212"/>
      <c r="J165" s="213"/>
      <c r="K165" s="205"/>
      <c r="L165" s="205"/>
      <c r="M165" s="205"/>
      <c r="N165" s="205"/>
      <c r="O165" s="205"/>
      <c r="P165" s="205"/>
      <c r="Q165" s="205"/>
      <c r="R165" s="205"/>
      <c r="S165" s="205"/>
      <c r="T165" s="205"/>
      <c r="U165" s="205"/>
      <c r="V165" s="205"/>
      <c r="W165" s="212"/>
    </row>
    <row r="166" spans="2:23" x14ac:dyDescent="0.5">
      <c r="B166" s="300" t="s">
        <v>347</v>
      </c>
      <c r="C166" s="211"/>
      <c r="D166" s="211"/>
      <c r="E166" s="211"/>
      <c r="F166" s="205"/>
      <c r="G166" s="205"/>
      <c r="H166" s="205"/>
      <c r="I166" s="212"/>
      <c r="J166" s="213"/>
      <c r="K166" s="205"/>
      <c r="L166" s="205"/>
      <c r="M166" s="205"/>
      <c r="N166" s="205"/>
      <c r="O166" s="205"/>
      <c r="P166" s="205"/>
      <c r="Q166" s="205"/>
      <c r="R166" s="205"/>
      <c r="S166" s="205"/>
      <c r="T166" s="205"/>
      <c r="U166" s="205"/>
      <c r="V166" s="205"/>
      <c r="W166" s="212"/>
    </row>
    <row r="167" spans="2:23" x14ac:dyDescent="0.5">
      <c r="B167" s="300" t="s">
        <v>382</v>
      </c>
      <c r="C167" s="211"/>
      <c r="D167" s="211"/>
      <c r="E167" s="211"/>
      <c r="F167" s="205"/>
      <c r="G167" s="205"/>
      <c r="H167" s="205"/>
      <c r="I167" s="212"/>
      <c r="J167" s="213"/>
      <c r="K167" s="205"/>
      <c r="L167" s="205"/>
      <c r="M167" s="205"/>
      <c r="N167" s="205"/>
      <c r="O167" s="205"/>
      <c r="P167" s="205"/>
      <c r="Q167" s="205"/>
      <c r="R167" s="205"/>
      <c r="S167" s="205"/>
      <c r="T167" s="205"/>
      <c r="U167" s="205"/>
      <c r="V167" s="205"/>
      <c r="W167" s="212"/>
    </row>
    <row r="168" spans="2:23" x14ac:dyDescent="0.5">
      <c r="B168" s="300" t="s">
        <v>349</v>
      </c>
      <c r="C168" s="211"/>
      <c r="D168" s="211"/>
      <c r="E168" s="211"/>
      <c r="F168" s="205"/>
      <c r="G168" s="205"/>
      <c r="H168" s="205"/>
      <c r="I168" s="212"/>
      <c r="J168" s="213"/>
      <c r="K168" s="205"/>
      <c r="L168" s="205"/>
      <c r="M168" s="205"/>
      <c r="N168" s="205"/>
      <c r="O168" s="205"/>
      <c r="P168" s="205"/>
      <c r="Q168" s="205"/>
      <c r="R168" s="205"/>
      <c r="S168" s="205"/>
      <c r="T168" s="205"/>
      <c r="U168" s="205"/>
      <c r="V168" s="205"/>
      <c r="W168" s="212"/>
    </row>
    <row r="169" spans="2:23" x14ac:dyDescent="0.5">
      <c r="B169" s="300" t="s">
        <v>350</v>
      </c>
      <c r="C169" s="211"/>
      <c r="D169" s="211"/>
      <c r="E169" s="211"/>
      <c r="F169" s="205"/>
      <c r="G169" s="205"/>
      <c r="H169" s="205"/>
      <c r="I169" s="212"/>
      <c r="J169" s="213"/>
      <c r="K169" s="205"/>
      <c r="L169" s="205"/>
      <c r="M169" s="205"/>
      <c r="N169" s="205"/>
      <c r="O169" s="205"/>
      <c r="P169" s="205"/>
      <c r="Q169" s="205"/>
      <c r="R169" s="205"/>
      <c r="S169" s="205"/>
      <c r="T169" s="205"/>
      <c r="U169" s="205"/>
      <c r="V169" s="205"/>
      <c r="W169" s="212"/>
    </row>
    <row r="170" spans="2:23" x14ac:dyDescent="0.5">
      <c r="B170" s="300" t="s">
        <v>348</v>
      </c>
      <c r="C170" s="211"/>
      <c r="D170" s="211"/>
      <c r="E170" s="211"/>
      <c r="F170" s="205"/>
      <c r="G170" s="205"/>
      <c r="H170" s="205"/>
      <c r="I170" s="212"/>
      <c r="J170" s="213"/>
      <c r="K170" s="205"/>
      <c r="L170" s="205"/>
      <c r="M170" s="205"/>
      <c r="N170" s="205"/>
      <c r="O170" s="205"/>
      <c r="P170" s="205"/>
      <c r="Q170" s="205"/>
      <c r="R170" s="205"/>
      <c r="S170" s="205"/>
      <c r="T170" s="205"/>
      <c r="U170" s="205"/>
      <c r="V170" s="205"/>
      <c r="W170" s="212"/>
    </row>
    <row r="171" spans="2:23" x14ac:dyDescent="0.5">
      <c r="B171" s="300" t="s">
        <v>330</v>
      </c>
      <c r="C171" s="211"/>
      <c r="D171" s="211"/>
      <c r="E171" s="211"/>
      <c r="F171" s="205"/>
      <c r="G171" s="205"/>
      <c r="H171" s="205"/>
      <c r="I171" s="212"/>
      <c r="J171" s="213"/>
      <c r="K171" s="205"/>
      <c r="L171" s="205"/>
      <c r="M171" s="205"/>
      <c r="N171" s="205"/>
      <c r="O171" s="205"/>
      <c r="P171" s="205"/>
      <c r="Q171" s="205"/>
      <c r="R171" s="205"/>
      <c r="S171" s="205"/>
      <c r="T171" s="205"/>
      <c r="U171" s="205"/>
      <c r="V171" s="205"/>
      <c r="W171" s="212"/>
    </row>
    <row r="172" spans="2:23" x14ac:dyDescent="0.5">
      <c r="B172" s="300" t="s">
        <v>356</v>
      </c>
      <c r="C172" s="211"/>
      <c r="D172" s="211"/>
      <c r="E172" s="211"/>
      <c r="F172" s="205"/>
      <c r="G172" s="205"/>
      <c r="H172" s="205"/>
      <c r="I172" s="212"/>
      <c r="J172" s="213"/>
      <c r="K172" s="205"/>
      <c r="L172" s="205"/>
      <c r="M172" s="205"/>
      <c r="N172" s="205"/>
      <c r="O172" s="205"/>
      <c r="P172" s="205"/>
      <c r="Q172" s="205"/>
      <c r="R172" s="205"/>
      <c r="S172" s="205"/>
      <c r="T172" s="205"/>
      <c r="U172" s="205"/>
      <c r="V172" s="205"/>
      <c r="W172" s="212"/>
    </row>
    <row r="173" spans="2:23" x14ac:dyDescent="0.5">
      <c r="B173" s="300" t="s">
        <v>355</v>
      </c>
      <c r="C173" s="211"/>
      <c r="D173" s="211"/>
      <c r="E173" s="211"/>
      <c r="F173" s="205"/>
      <c r="G173" s="205"/>
      <c r="H173" s="205"/>
      <c r="I173" s="212"/>
      <c r="J173" s="213"/>
      <c r="K173" s="205"/>
      <c r="L173" s="205"/>
      <c r="M173" s="205"/>
      <c r="N173" s="205"/>
      <c r="O173" s="205"/>
      <c r="P173" s="205"/>
      <c r="Q173" s="205"/>
      <c r="R173" s="205"/>
      <c r="S173" s="205"/>
      <c r="T173" s="205"/>
      <c r="U173" s="205"/>
      <c r="V173" s="205"/>
      <c r="W173" s="212"/>
    </row>
    <row r="174" spans="2:23" x14ac:dyDescent="0.5">
      <c r="B174" s="300" t="s">
        <v>353</v>
      </c>
      <c r="C174" s="211"/>
      <c r="D174" s="211"/>
      <c r="E174" s="211"/>
      <c r="F174" s="205"/>
      <c r="G174" s="205"/>
      <c r="H174" s="205"/>
      <c r="I174" s="212"/>
      <c r="J174" s="213"/>
      <c r="K174" s="205"/>
      <c r="L174" s="205"/>
      <c r="M174" s="205"/>
      <c r="N174" s="205"/>
      <c r="O174" s="205"/>
      <c r="P174" s="205"/>
      <c r="Q174" s="205"/>
      <c r="R174" s="205"/>
      <c r="S174" s="205"/>
      <c r="T174" s="205"/>
      <c r="U174" s="205"/>
      <c r="V174" s="205"/>
      <c r="W174" s="212"/>
    </row>
    <row r="175" spans="2:23" x14ac:dyDescent="0.5">
      <c r="B175" s="300" t="s">
        <v>354</v>
      </c>
      <c r="C175" s="211"/>
      <c r="D175" s="211"/>
      <c r="E175" s="211"/>
      <c r="F175" s="205"/>
      <c r="G175" s="205"/>
      <c r="H175" s="205"/>
      <c r="I175" s="212"/>
      <c r="J175" s="213"/>
      <c r="K175" s="205"/>
      <c r="L175" s="205"/>
      <c r="M175" s="205"/>
      <c r="N175" s="205"/>
      <c r="O175" s="205"/>
      <c r="P175" s="205"/>
      <c r="Q175" s="205"/>
      <c r="R175" s="205"/>
      <c r="S175" s="205"/>
      <c r="T175" s="205"/>
      <c r="U175" s="205"/>
      <c r="V175" s="205"/>
      <c r="W175" s="212"/>
    </row>
    <row r="176" spans="2:23" x14ac:dyDescent="0.5">
      <c r="B176" s="300" t="s">
        <v>389</v>
      </c>
      <c r="C176" s="211"/>
      <c r="D176" s="211"/>
      <c r="E176" s="211"/>
      <c r="F176" s="205"/>
      <c r="G176" s="205"/>
      <c r="H176" s="205"/>
      <c r="I176" s="212"/>
      <c r="J176" s="213"/>
      <c r="K176" s="205"/>
      <c r="L176" s="205"/>
      <c r="M176" s="205"/>
      <c r="N176" s="205"/>
      <c r="O176" s="205"/>
      <c r="P176" s="205"/>
      <c r="Q176" s="205"/>
      <c r="R176" s="205"/>
      <c r="S176" s="205"/>
      <c r="T176" s="205"/>
      <c r="U176" s="205"/>
      <c r="V176" s="205"/>
      <c r="W176" s="212"/>
    </row>
    <row r="177" spans="2:23" x14ac:dyDescent="0.5">
      <c r="B177" s="300" t="s">
        <v>417</v>
      </c>
      <c r="C177" s="211"/>
      <c r="D177" s="211"/>
      <c r="E177" s="211"/>
      <c r="F177" s="205"/>
      <c r="G177" s="205"/>
      <c r="H177" s="205"/>
      <c r="I177" s="212"/>
      <c r="J177" s="213"/>
      <c r="K177" s="205"/>
      <c r="L177" s="205"/>
      <c r="M177" s="205"/>
      <c r="N177" s="205"/>
      <c r="O177" s="205"/>
      <c r="P177" s="205"/>
      <c r="Q177" s="205"/>
      <c r="R177" s="205"/>
      <c r="S177" s="205"/>
      <c r="T177" s="205"/>
      <c r="U177" s="205"/>
      <c r="V177" s="205"/>
      <c r="W177" s="212"/>
    </row>
    <row r="178" spans="2:23" x14ac:dyDescent="0.5">
      <c r="B178" s="300" t="s">
        <v>416</v>
      </c>
      <c r="C178" s="211"/>
      <c r="D178" s="211"/>
      <c r="E178" s="211"/>
      <c r="F178" s="205"/>
      <c r="G178" s="205"/>
      <c r="H178" s="205"/>
      <c r="I178" s="212"/>
      <c r="J178" s="213"/>
      <c r="K178" s="205"/>
      <c r="L178" s="205"/>
      <c r="M178" s="205"/>
      <c r="N178" s="205"/>
      <c r="O178" s="205"/>
      <c r="P178" s="205"/>
      <c r="Q178" s="205"/>
      <c r="R178" s="205"/>
      <c r="S178" s="205"/>
      <c r="T178" s="205"/>
      <c r="U178" s="205"/>
      <c r="V178" s="205"/>
      <c r="W178" s="212"/>
    </row>
    <row r="179" spans="2:23" x14ac:dyDescent="0.5">
      <c r="B179" s="300" t="s">
        <v>352</v>
      </c>
      <c r="C179" s="211"/>
      <c r="D179" s="211"/>
      <c r="E179" s="211"/>
      <c r="F179" s="205"/>
      <c r="G179" s="205"/>
      <c r="H179" s="205"/>
      <c r="I179" s="212"/>
      <c r="J179" s="213"/>
      <c r="K179" s="205"/>
      <c r="L179" s="205"/>
      <c r="M179" s="205"/>
      <c r="N179" s="205"/>
      <c r="O179" s="205"/>
      <c r="P179" s="205"/>
      <c r="Q179" s="205"/>
      <c r="R179" s="205"/>
      <c r="S179" s="205"/>
      <c r="T179" s="205"/>
      <c r="U179" s="205"/>
      <c r="V179" s="205"/>
      <c r="W179" s="212"/>
    </row>
    <row r="180" spans="2:23" x14ac:dyDescent="0.5">
      <c r="B180" s="300" t="s">
        <v>361</v>
      </c>
      <c r="C180" s="211"/>
      <c r="D180" s="211"/>
      <c r="E180" s="211"/>
      <c r="F180" s="205"/>
      <c r="G180" s="205"/>
      <c r="H180" s="205"/>
      <c r="I180" s="212"/>
      <c r="J180" s="213"/>
      <c r="K180" s="205"/>
      <c r="L180" s="205"/>
      <c r="M180" s="205"/>
      <c r="N180" s="205"/>
      <c r="O180" s="205"/>
      <c r="P180" s="205"/>
      <c r="Q180" s="205"/>
      <c r="R180" s="205"/>
      <c r="S180" s="205"/>
      <c r="T180" s="205"/>
      <c r="U180" s="205"/>
      <c r="V180" s="205"/>
      <c r="W180" s="212"/>
    </row>
    <row r="181" spans="2:23" x14ac:dyDescent="0.5">
      <c r="B181" s="300" t="s">
        <v>360</v>
      </c>
      <c r="C181" s="211"/>
      <c r="D181" s="211"/>
      <c r="E181" s="211"/>
      <c r="F181" s="205"/>
      <c r="G181" s="205"/>
      <c r="H181" s="205"/>
      <c r="I181" s="212"/>
      <c r="J181" s="213"/>
      <c r="K181" s="205"/>
      <c r="L181" s="205"/>
      <c r="M181" s="205"/>
      <c r="N181" s="205"/>
      <c r="O181" s="205"/>
      <c r="P181" s="205"/>
      <c r="Q181" s="205"/>
      <c r="R181" s="205"/>
      <c r="S181" s="205"/>
      <c r="T181" s="205"/>
      <c r="U181" s="205"/>
      <c r="V181" s="205"/>
      <c r="W181" s="212"/>
    </row>
    <row r="182" spans="2:23" x14ac:dyDescent="0.5">
      <c r="B182" s="300" t="s">
        <v>312</v>
      </c>
      <c r="C182" s="211"/>
      <c r="D182" s="211"/>
      <c r="E182" s="211"/>
      <c r="F182" s="205"/>
      <c r="G182" s="205"/>
      <c r="H182" s="205"/>
      <c r="I182" s="212"/>
      <c r="J182" s="213"/>
      <c r="K182" s="205"/>
      <c r="L182" s="205"/>
      <c r="M182" s="205"/>
      <c r="N182" s="205"/>
      <c r="O182" s="205"/>
      <c r="P182" s="205"/>
      <c r="Q182" s="205"/>
      <c r="R182" s="205"/>
      <c r="S182" s="205"/>
      <c r="T182" s="205"/>
      <c r="U182" s="205"/>
      <c r="V182" s="205"/>
      <c r="W182" s="212"/>
    </row>
    <row r="183" spans="2:23" x14ac:dyDescent="0.5">
      <c r="B183" s="300" t="s">
        <v>362</v>
      </c>
      <c r="C183" s="211"/>
      <c r="D183" s="211"/>
      <c r="E183" s="211"/>
      <c r="F183" s="205"/>
      <c r="G183" s="205"/>
      <c r="H183" s="205"/>
      <c r="I183" s="212"/>
      <c r="J183" s="213"/>
      <c r="K183" s="205"/>
      <c r="L183" s="205"/>
      <c r="M183" s="205"/>
      <c r="N183" s="205"/>
      <c r="O183" s="205"/>
      <c r="P183" s="205"/>
      <c r="Q183" s="205"/>
      <c r="R183" s="205"/>
      <c r="S183" s="205"/>
      <c r="T183" s="205"/>
      <c r="U183" s="205"/>
      <c r="V183" s="205"/>
      <c r="W183" s="212"/>
    </row>
    <row r="184" spans="2:23" x14ac:dyDescent="0.5">
      <c r="B184" s="300" t="s">
        <v>363</v>
      </c>
      <c r="C184" s="211"/>
      <c r="D184" s="211"/>
      <c r="E184" s="211"/>
      <c r="F184" s="205"/>
      <c r="G184" s="205"/>
      <c r="H184" s="205"/>
      <c r="I184" s="212"/>
      <c r="J184" s="213"/>
      <c r="K184" s="205"/>
      <c r="L184" s="205"/>
      <c r="M184" s="205"/>
      <c r="N184" s="205"/>
      <c r="O184" s="205"/>
      <c r="P184" s="205"/>
      <c r="Q184" s="205"/>
      <c r="R184" s="205"/>
      <c r="S184" s="205"/>
      <c r="T184" s="205"/>
      <c r="U184" s="205"/>
      <c r="V184" s="205"/>
      <c r="W184" s="212"/>
    </row>
    <row r="185" spans="2:23" x14ac:dyDescent="0.5">
      <c r="B185" s="300" t="s">
        <v>364</v>
      </c>
      <c r="C185" s="211"/>
      <c r="D185" s="211"/>
      <c r="E185" s="211"/>
      <c r="F185" s="205"/>
      <c r="G185" s="205"/>
      <c r="H185" s="205"/>
      <c r="I185" s="212"/>
      <c r="J185" s="213"/>
      <c r="K185" s="205"/>
      <c r="L185" s="205"/>
      <c r="M185" s="205"/>
      <c r="N185" s="205"/>
      <c r="O185" s="205"/>
      <c r="P185" s="205"/>
      <c r="Q185" s="205"/>
      <c r="R185" s="205"/>
      <c r="S185" s="205"/>
      <c r="T185" s="205"/>
      <c r="U185" s="205"/>
      <c r="V185" s="205"/>
      <c r="W185" s="212"/>
    </row>
    <row r="186" spans="2:23" x14ac:dyDescent="0.5">
      <c r="B186" s="300" t="s">
        <v>365</v>
      </c>
      <c r="C186" s="211"/>
      <c r="D186" s="211"/>
      <c r="E186" s="211"/>
      <c r="F186" s="205"/>
      <c r="G186" s="205"/>
      <c r="H186" s="205"/>
      <c r="I186" s="212"/>
      <c r="J186" s="213"/>
      <c r="K186" s="205"/>
      <c r="L186" s="205"/>
      <c r="M186" s="205"/>
      <c r="N186" s="205"/>
      <c r="O186" s="205"/>
      <c r="P186" s="205"/>
      <c r="Q186" s="205"/>
      <c r="R186" s="205"/>
      <c r="S186" s="205"/>
      <c r="T186" s="205"/>
      <c r="U186" s="205"/>
      <c r="V186" s="205"/>
      <c r="W186" s="212"/>
    </row>
    <row r="187" spans="2:23" x14ac:dyDescent="0.5">
      <c r="B187" s="300" t="s">
        <v>366</v>
      </c>
      <c r="C187" s="211"/>
      <c r="D187" s="211"/>
      <c r="E187" s="211"/>
      <c r="F187" s="205"/>
      <c r="G187" s="205"/>
      <c r="H187" s="205"/>
      <c r="I187" s="212"/>
      <c r="J187" s="213"/>
      <c r="K187" s="205"/>
      <c r="L187" s="205"/>
      <c r="M187" s="205"/>
      <c r="N187" s="205"/>
      <c r="O187" s="205"/>
      <c r="P187" s="205"/>
      <c r="Q187" s="205"/>
      <c r="R187" s="205"/>
      <c r="S187" s="205"/>
      <c r="T187" s="205"/>
      <c r="U187" s="205"/>
      <c r="V187" s="205"/>
      <c r="W187" s="212"/>
    </row>
    <row r="188" spans="2:23" x14ac:dyDescent="0.5">
      <c r="B188" s="300" t="s">
        <v>287</v>
      </c>
      <c r="C188" s="211"/>
      <c r="D188" s="211"/>
      <c r="E188" s="211"/>
      <c r="F188" s="205"/>
      <c r="G188" s="205"/>
      <c r="H188" s="205"/>
      <c r="I188" s="212"/>
      <c r="J188" s="213"/>
      <c r="K188" s="205"/>
      <c r="L188" s="205"/>
      <c r="M188" s="205"/>
      <c r="N188" s="205"/>
      <c r="O188" s="205"/>
      <c r="P188" s="205"/>
      <c r="Q188" s="205"/>
      <c r="R188" s="205"/>
      <c r="S188" s="205"/>
      <c r="T188" s="205"/>
      <c r="U188" s="205"/>
      <c r="V188" s="205"/>
      <c r="W188" s="212"/>
    </row>
    <row r="189" spans="2:23" x14ac:dyDescent="0.5">
      <c r="B189" s="300" t="s">
        <v>367</v>
      </c>
      <c r="C189" s="211"/>
      <c r="D189" s="211"/>
      <c r="E189" s="211"/>
      <c r="F189" s="205"/>
      <c r="G189" s="205"/>
      <c r="H189" s="205"/>
      <c r="I189" s="212"/>
      <c r="J189" s="213"/>
      <c r="K189" s="205"/>
      <c r="L189" s="205"/>
      <c r="M189" s="205"/>
      <c r="N189" s="205"/>
      <c r="O189" s="205"/>
      <c r="P189" s="205"/>
      <c r="Q189" s="205"/>
      <c r="R189" s="205"/>
      <c r="S189" s="205"/>
      <c r="T189" s="205"/>
      <c r="U189" s="205"/>
      <c r="V189" s="205"/>
      <c r="W189" s="212"/>
    </row>
    <row r="190" spans="2:23" x14ac:dyDescent="0.5">
      <c r="B190" s="300" t="s">
        <v>369</v>
      </c>
      <c r="C190" s="211"/>
      <c r="D190" s="211"/>
      <c r="E190" s="211"/>
      <c r="F190" s="205"/>
      <c r="G190" s="205"/>
      <c r="H190" s="205"/>
      <c r="I190" s="212"/>
      <c r="J190" s="213"/>
      <c r="K190" s="205"/>
      <c r="L190" s="205"/>
      <c r="M190" s="205"/>
      <c r="N190" s="205"/>
      <c r="O190" s="205"/>
      <c r="P190" s="205"/>
      <c r="Q190" s="205"/>
      <c r="R190" s="205"/>
      <c r="S190" s="205"/>
      <c r="T190" s="205"/>
      <c r="U190" s="205"/>
      <c r="V190" s="205"/>
      <c r="W190" s="212"/>
    </row>
    <row r="191" spans="2:23" x14ac:dyDescent="0.5">
      <c r="B191" s="300" t="s">
        <v>401</v>
      </c>
      <c r="C191" s="211"/>
      <c r="D191" s="211"/>
      <c r="E191" s="211"/>
      <c r="F191" s="205"/>
      <c r="G191" s="205"/>
      <c r="H191" s="205"/>
      <c r="I191" s="212"/>
      <c r="J191" s="213"/>
      <c r="K191" s="205"/>
      <c r="L191" s="205"/>
      <c r="M191" s="205"/>
      <c r="N191" s="205"/>
      <c r="O191" s="205"/>
      <c r="P191" s="205"/>
      <c r="Q191" s="205"/>
      <c r="R191" s="205"/>
      <c r="S191" s="205"/>
      <c r="T191" s="205"/>
      <c r="U191" s="205"/>
      <c r="V191" s="205"/>
      <c r="W191" s="212"/>
    </row>
    <row r="192" spans="2:23" x14ac:dyDescent="0.5">
      <c r="B192" s="300" t="s">
        <v>430</v>
      </c>
      <c r="C192" s="211"/>
      <c r="D192" s="211"/>
      <c r="E192" s="211"/>
      <c r="F192" s="205"/>
      <c r="G192" s="205"/>
      <c r="H192" s="205"/>
      <c r="I192" s="212"/>
      <c r="J192" s="213"/>
      <c r="K192" s="205"/>
      <c r="L192" s="205"/>
      <c r="M192" s="205"/>
      <c r="N192" s="205"/>
      <c r="O192" s="205"/>
      <c r="P192" s="205"/>
      <c r="Q192" s="205"/>
      <c r="R192" s="205"/>
      <c r="S192" s="205"/>
      <c r="T192" s="205"/>
      <c r="U192" s="205"/>
      <c r="V192" s="205"/>
      <c r="W192" s="212"/>
    </row>
    <row r="193" spans="2:23" x14ac:dyDescent="0.5">
      <c r="B193" s="300" t="s">
        <v>370</v>
      </c>
      <c r="C193" s="211"/>
      <c r="D193" s="211"/>
      <c r="E193" s="211"/>
      <c r="F193" s="205"/>
      <c r="G193" s="205"/>
      <c r="H193" s="205"/>
      <c r="I193" s="212"/>
      <c r="J193" s="213"/>
      <c r="K193" s="205"/>
      <c r="L193" s="205"/>
      <c r="M193" s="205"/>
      <c r="N193" s="205"/>
      <c r="O193" s="205"/>
      <c r="P193" s="205"/>
      <c r="Q193" s="205"/>
      <c r="R193" s="205"/>
      <c r="S193" s="205"/>
      <c r="T193" s="205"/>
      <c r="U193" s="205"/>
      <c r="V193" s="205"/>
      <c r="W193" s="212"/>
    </row>
    <row r="194" spans="2:23" x14ac:dyDescent="0.5">
      <c r="B194" s="300" t="s">
        <v>400</v>
      </c>
      <c r="C194" s="211"/>
      <c r="D194" s="211"/>
      <c r="E194" s="211"/>
      <c r="F194" s="205"/>
      <c r="G194" s="205"/>
      <c r="H194" s="205"/>
      <c r="I194" s="212"/>
      <c r="J194" s="213"/>
      <c r="K194" s="205"/>
      <c r="L194" s="205"/>
      <c r="M194" s="205"/>
      <c r="N194" s="205"/>
      <c r="O194" s="205"/>
      <c r="P194" s="205"/>
      <c r="Q194" s="205"/>
      <c r="R194" s="205"/>
      <c r="S194" s="205"/>
      <c r="T194" s="205"/>
      <c r="U194" s="205"/>
      <c r="V194" s="205"/>
      <c r="W194" s="212"/>
    </row>
    <row r="195" spans="2:23" x14ac:dyDescent="0.5">
      <c r="B195" s="300" t="s">
        <v>372</v>
      </c>
      <c r="C195" s="211"/>
      <c r="D195" s="211"/>
      <c r="E195" s="211"/>
      <c r="F195" s="205"/>
      <c r="G195" s="205"/>
      <c r="H195" s="205"/>
      <c r="I195" s="212"/>
      <c r="J195" s="213"/>
      <c r="K195" s="205"/>
      <c r="L195" s="205"/>
      <c r="M195" s="205"/>
      <c r="N195" s="205"/>
      <c r="O195" s="205"/>
      <c r="P195" s="205"/>
      <c r="Q195" s="205"/>
      <c r="R195" s="205"/>
      <c r="S195" s="205"/>
      <c r="T195" s="205"/>
      <c r="U195" s="205"/>
      <c r="V195" s="205"/>
      <c r="W195" s="212"/>
    </row>
    <row r="196" spans="2:23" x14ac:dyDescent="0.5">
      <c r="B196" s="300" t="s">
        <v>421</v>
      </c>
      <c r="C196" s="211"/>
      <c r="D196" s="211"/>
      <c r="E196" s="211"/>
      <c r="F196" s="205"/>
      <c r="G196" s="205"/>
      <c r="H196" s="205"/>
      <c r="I196" s="212"/>
      <c r="J196" s="213"/>
      <c r="K196" s="205"/>
      <c r="L196" s="205"/>
      <c r="M196" s="205"/>
      <c r="N196" s="205"/>
      <c r="O196" s="205"/>
      <c r="P196" s="205"/>
      <c r="Q196" s="205"/>
      <c r="R196" s="205"/>
      <c r="S196" s="205"/>
      <c r="T196" s="205"/>
      <c r="U196" s="205"/>
      <c r="V196" s="205"/>
      <c r="W196" s="212"/>
    </row>
    <row r="197" spans="2:23" x14ac:dyDescent="0.5">
      <c r="B197" s="300" t="s">
        <v>402</v>
      </c>
      <c r="C197" s="211"/>
      <c r="D197" s="211"/>
      <c r="E197" s="211"/>
      <c r="F197" s="205"/>
      <c r="G197" s="205"/>
      <c r="H197" s="205"/>
      <c r="I197" s="212"/>
      <c r="J197" s="213"/>
      <c r="K197" s="205"/>
      <c r="L197" s="205"/>
      <c r="M197" s="205"/>
      <c r="N197" s="205"/>
      <c r="O197" s="205"/>
      <c r="P197" s="205"/>
      <c r="Q197" s="205"/>
      <c r="R197" s="205"/>
      <c r="S197" s="205"/>
      <c r="T197" s="205"/>
      <c r="U197" s="205"/>
      <c r="V197" s="205"/>
      <c r="W197" s="212"/>
    </row>
    <row r="198" spans="2:23" x14ac:dyDescent="0.5">
      <c r="B198" s="300" t="s">
        <v>423</v>
      </c>
      <c r="C198" s="211"/>
      <c r="D198" s="211"/>
      <c r="E198" s="211"/>
      <c r="F198" s="205"/>
      <c r="G198" s="205"/>
      <c r="H198" s="205"/>
      <c r="I198" s="212"/>
      <c r="J198" s="213"/>
      <c r="K198" s="205"/>
      <c r="L198" s="205"/>
      <c r="M198" s="205"/>
      <c r="N198" s="205"/>
      <c r="O198" s="205"/>
      <c r="P198" s="205"/>
      <c r="Q198" s="205"/>
      <c r="R198" s="205"/>
      <c r="S198" s="205"/>
      <c r="T198" s="205"/>
      <c r="U198" s="205"/>
      <c r="V198" s="205"/>
      <c r="W198" s="212"/>
    </row>
    <row r="199" spans="2:23" x14ac:dyDescent="0.5">
      <c r="B199" s="300" t="s">
        <v>441</v>
      </c>
      <c r="C199" s="211"/>
      <c r="D199" s="211"/>
      <c r="E199" s="211"/>
      <c r="F199" s="205"/>
      <c r="G199" s="205"/>
      <c r="H199" s="205"/>
      <c r="I199" s="212"/>
      <c r="J199" s="213"/>
      <c r="K199" s="205"/>
      <c r="L199" s="205"/>
      <c r="M199" s="205"/>
      <c r="N199" s="205"/>
      <c r="O199" s="205"/>
      <c r="P199" s="205"/>
      <c r="Q199" s="205"/>
      <c r="R199" s="205"/>
      <c r="S199" s="205"/>
      <c r="T199" s="205"/>
      <c r="U199" s="205"/>
      <c r="V199" s="205"/>
      <c r="W199" s="212"/>
    </row>
    <row r="200" spans="2:23" x14ac:dyDescent="0.5">
      <c r="B200" s="300" t="s">
        <v>424</v>
      </c>
      <c r="C200" s="211"/>
      <c r="D200" s="211"/>
      <c r="E200" s="211"/>
      <c r="F200" s="205"/>
      <c r="G200" s="205"/>
      <c r="H200" s="205"/>
      <c r="I200" s="212"/>
      <c r="J200" s="213"/>
      <c r="K200" s="205"/>
      <c r="L200" s="205"/>
      <c r="M200" s="205"/>
      <c r="N200" s="205"/>
      <c r="O200" s="205"/>
      <c r="P200" s="205"/>
      <c r="Q200" s="205"/>
      <c r="R200" s="205"/>
      <c r="S200" s="205"/>
      <c r="T200" s="205"/>
      <c r="U200" s="205"/>
      <c r="V200" s="205"/>
      <c r="W200" s="212"/>
    </row>
    <row r="201" spans="2:23" x14ac:dyDescent="0.5">
      <c r="B201" s="300" t="s">
        <v>403</v>
      </c>
      <c r="C201" s="211"/>
      <c r="D201" s="211"/>
      <c r="E201" s="211"/>
      <c r="F201" s="205"/>
      <c r="G201" s="205"/>
      <c r="H201" s="205"/>
      <c r="I201" s="212"/>
      <c r="J201" s="213"/>
      <c r="K201" s="205"/>
      <c r="L201" s="205"/>
      <c r="M201" s="205"/>
      <c r="N201" s="205"/>
      <c r="O201" s="205"/>
      <c r="P201" s="205"/>
      <c r="Q201" s="205"/>
      <c r="R201" s="205"/>
      <c r="S201" s="205"/>
      <c r="T201" s="205"/>
      <c r="U201" s="205"/>
      <c r="V201" s="205"/>
      <c r="W201" s="212"/>
    </row>
    <row r="202" spans="2:23" x14ac:dyDescent="0.5">
      <c r="B202" s="300" t="s">
        <v>442</v>
      </c>
      <c r="C202" s="211"/>
      <c r="D202" s="211"/>
      <c r="E202" s="211"/>
      <c r="F202" s="205"/>
      <c r="G202" s="205"/>
      <c r="H202" s="205"/>
      <c r="I202" s="212"/>
      <c r="J202" s="213"/>
      <c r="K202" s="205"/>
      <c r="L202" s="205"/>
      <c r="M202" s="205"/>
      <c r="N202" s="205"/>
      <c r="O202" s="205"/>
      <c r="P202" s="205"/>
      <c r="Q202" s="205"/>
      <c r="R202" s="205"/>
      <c r="S202" s="205"/>
      <c r="T202" s="205"/>
      <c r="U202" s="205"/>
      <c r="V202" s="205"/>
      <c r="W202" s="212"/>
    </row>
    <row r="203" spans="2:23" x14ac:dyDescent="0.5">
      <c r="B203" s="300" t="s">
        <v>391</v>
      </c>
      <c r="C203" s="211"/>
      <c r="D203" s="211"/>
      <c r="E203" s="211"/>
      <c r="F203" s="205"/>
      <c r="G203" s="205"/>
      <c r="H203" s="205"/>
      <c r="I203" s="212"/>
      <c r="J203" s="213"/>
      <c r="K203" s="205"/>
      <c r="L203" s="205"/>
      <c r="M203" s="205"/>
      <c r="N203" s="205"/>
      <c r="O203" s="205"/>
      <c r="P203" s="205"/>
      <c r="Q203" s="205"/>
      <c r="R203" s="205"/>
      <c r="S203" s="205"/>
      <c r="T203" s="205"/>
      <c r="U203" s="205"/>
      <c r="V203" s="205"/>
      <c r="W203" s="212"/>
    </row>
    <row r="204" spans="2:23" x14ac:dyDescent="0.5">
      <c r="B204" s="300" t="s">
        <v>428</v>
      </c>
      <c r="C204" s="211"/>
      <c r="D204" s="211"/>
      <c r="E204" s="211"/>
      <c r="F204" s="205"/>
      <c r="G204" s="205"/>
      <c r="H204" s="205"/>
      <c r="I204" s="212"/>
      <c r="J204" s="213"/>
      <c r="K204" s="205"/>
      <c r="L204" s="205"/>
      <c r="M204" s="205"/>
      <c r="N204" s="205"/>
      <c r="O204" s="205"/>
      <c r="P204" s="205"/>
      <c r="Q204" s="205"/>
      <c r="R204" s="205"/>
      <c r="S204" s="205"/>
      <c r="T204" s="205"/>
      <c r="U204" s="205"/>
      <c r="V204" s="205"/>
      <c r="W204" s="212"/>
    </row>
    <row r="205" spans="2:23" x14ac:dyDescent="0.5">
      <c r="B205" s="300" t="s">
        <v>419</v>
      </c>
      <c r="C205" s="211"/>
      <c r="D205" s="211"/>
      <c r="E205" s="211"/>
      <c r="F205" s="205"/>
      <c r="G205" s="205"/>
      <c r="H205" s="205"/>
      <c r="I205" s="212"/>
      <c r="J205" s="213"/>
      <c r="K205" s="205"/>
      <c r="L205" s="205"/>
      <c r="M205" s="205"/>
      <c r="N205" s="205"/>
      <c r="O205" s="205"/>
      <c r="P205" s="205"/>
      <c r="Q205" s="205"/>
      <c r="R205" s="205"/>
      <c r="S205" s="205"/>
      <c r="T205" s="205"/>
      <c r="U205" s="205"/>
      <c r="V205" s="205"/>
      <c r="W205" s="212"/>
    </row>
    <row r="206" spans="2:23" x14ac:dyDescent="0.5">
      <c r="B206" s="300" t="s">
        <v>429</v>
      </c>
      <c r="C206" s="211"/>
      <c r="D206" s="211"/>
      <c r="E206" s="211"/>
      <c r="F206" s="205"/>
      <c r="G206" s="205"/>
      <c r="H206" s="205"/>
      <c r="I206" s="212"/>
      <c r="J206" s="213"/>
      <c r="K206" s="205"/>
      <c r="L206" s="205"/>
      <c r="M206" s="205"/>
      <c r="N206" s="205"/>
      <c r="O206" s="205"/>
      <c r="P206" s="205"/>
      <c r="Q206" s="205"/>
      <c r="R206" s="205"/>
      <c r="S206" s="205"/>
      <c r="T206" s="205"/>
      <c r="U206" s="205"/>
      <c r="V206" s="205"/>
      <c r="W206" s="212"/>
    </row>
    <row r="207" spans="2:23" x14ac:dyDescent="0.5">
      <c r="B207" s="300" t="s">
        <v>431</v>
      </c>
      <c r="C207" s="211"/>
      <c r="D207" s="211"/>
      <c r="E207" s="211"/>
      <c r="F207" s="205"/>
      <c r="G207" s="205"/>
      <c r="H207" s="205"/>
      <c r="I207" s="212"/>
      <c r="J207" s="213"/>
      <c r="K207" s="205"/>
      <c r="L207" s="205"/>
      <c r="M207" s="205"/>
      <c r="N207" s="205"/>
      <c r="O207" s="205"/>
      <c r="P207" s="205"/>
      <c r="Q207" s="205"/>
      <c r="R207" s="205"/>
      <c r="S207" s="205"/>
      <c r="T207" s="205"/>
      <c r="U207" s="205"/>
      <c r="V207" s="205"/>
      <c r="W207" s="212"/>
    </row>
    <row r="208" spans="2:23" x14ac:dyDescent="0.5">
      <c r="B208" s="300" t="s">
        <v>432</v>
      </c>
      <c r="C208" s="211"/>
      <c r="D208" s="211"/>
      <c r="E208" s="211"/>
      <c r="F208" s="205"/>
      <c r="G208" s="205"/>
      <c r="H208" s="205"/>
      <c r="I208" s="212"/>
      <c r="J208" s="213"/>
      <c r="K208" s="205"/>
      <c r="L208" s="205"/>
      <c r="M208" s="205"/>
      <c r="N208" s="205"/>
      <c r="O208" s="205"/>
      <c r="P208" s="205"/>
      <c r="Q208" s="205"/>
      <c r="R208" s="205"/>
      <c r="S208" s="205"/>
      <c r="T208" s="205"/>
      <c r="U208" s="205"/>
      <c r="V208" s="205"/>
      <c r="W208" s="212"/>
    </row>
    <row r="209" spans="2:23" x14ac:dyDescent="0.5">
      <c r="B209" s="300" t="s">
        <v>437</v>
      </c>
      <c r="C209" s="211"/>
      <c r="D209" s="211"/>
      <c r="E209" s="211"/>
      <c r="F209" s="205"/>
      <c r="G209" s="205"/>
      <c r="H209" s="205"/>
      <c r="I209" s="212"/>
      <c r="J209" s="213"/>
      <c r="K209" s="205"/>
      <c r="L209" s="205"/>
      <c r="M209" s="205"/>
      <c r="N209" s="205"/>
      <c r="O209" s="205"/>
      <c r="P209" s="205"/>
      <c r="Q209" s="205"/>
      <c r="R209" s="205"/>
      <c r="S209" s="205"/>
      <c r="T209" s="205"/>
      <c r="U209" s="205"/>
      <c r="V209" s="205"/>
      <c r="W209" s="212"/>
    </row>
    <row r="210" spans="2:23" x14ac:dyDescent="0.5">
      <c r="B210" s="300" t="s">
        <v>398</v>
      </c>
      <c r="C210" s="211"/>
      <c r="D210" s="211"/>
      <c r="E210" s="211"/>
      <c r="F210" s="205"/>
      <c r="G210" s="205"/>
      <c r="H210" s="205"/>
      <c r="I210" s="212"/>
      <c r="J210" s="213"/>
      <c r="K210" s="205"/>
      <c r="L210" s="205"/>
      <c r="M210" s="205"/>
      <c r="N210" s="205"/>
      <c r="O210" s="205"/>
      <c r="P210" s="205"/>
      <c r="Q210" s="205"/>
      <c r="R210" s="205"/>
      <c r="S210" s="205"/>
      <c r="T210" s="205"/>
      <c r="U210" s="205"/>
      <c r="V210" s="205"/>
      <c r="W210" s="212"/>
    </row>
    <row r="211" spans="2:23" x14ac:dyDescent="0.5">
      <c r="B211" s="300" t="s">
        <v>317</v>
      </c>
      <c r="C211" s="211"/>
      <c r="D211" s="211"/>
      <c r="E211" s="211"/>
      <c r="F211" s="205"/>
      <c r="G211" s="205"/>
      <c r="H211" s="205"/>
      <c r="I211" s="212"/>
      <c r="J211" s="213"/>
      <c r="K211" s="205"/>
      <c r="L211" s="205"/>
      <c r="M211" s="205"/>
      <c r="N211" s="205"/>
      <c r="O211" s="205"/>
      <c r="P211" s="205"/>
      <c r="Q211" s="205"/>
      <c r="R211" s="205"/>
      <c r="S211" s="205"/>
      <c r="T211" s="205"/>
      <c r="U211" s="205"/>
      <c r="V211" s="205"/>
      <c r="W211" s="212"/>
    </row>
    <row r="212" spans="2:23" x14ac:dyDescent="0.5">
      <c r="B212" s="300" t="s">
        <v>433</v>
      </c>
      <c r="C212" s="211"/>
      <c r="D212" s="211"/>
      <c r="E212" s="211"/>
      <c r="F212" s="205"/>
      <c r="G212" s="205"/>
      <c r="H212" s="205"/>
      <c r="I212" s="212"/>
      <c r="J212" s="213"/>
      <c r="K212" s="205"/>
      <c r="L212" s="205"/>
      <c r="M212" s="205"/>
      <c r="N212" s="205"/>
      <c r="O212" s="205"/>
      <c r="P212" s="205"/>
      <c r="Q212" s="205"/>
      <c r="R212" s="205"/>
      <c r="S212" s="205"/>
      <c r="T212" s="205"/>
      <c r="U212" s="205"/>
      <c r="V212" s="205"/>
      <c r="W212" s="212"/>
    </row>
    <row r="213" spans="2:23" x14ac:dyDescent="0.5">
      <c r="B213" s="300" t="s">
        <v>434</v>
      </c>
      <c r="C213" s="211"/>
      <c r="D213" s="211"/>
      <c r="E213" s="211"/>
      <c r="F213" s="205"/>
      <c r="G213" s="205"/>
      <c r="H213" s="205"/>
      <c r="I213" s="212"/>
      <c r="J213" s="213"/>
      <c r="K213" s="205"/>
      <c r="L213" s="205"/>
      <c r="M213" s="205"/>
      <c r="N213" s="205"/>
      <c r="O213" s="205"/>
      <c r="P213" s="205"/>
      <c r="Q213" s="205"/>
      <c r="R213" s="205"/>
      <c r="S213" s="205"/>
      <c r="T213" s="205"/>
      <c r="U213" s="205"/>
      <c r="V213" s="205"/>
      <c r="W213" s="212"/>
    </row>
    <row r="214" spans="2:23" x14ac:dyDescent="0.5">
      <c r="B214" s="300" t="s">
        <v>420</v>
      </c>
      <c r="C214" s="211"/>
      <c r="D214" s="211"/>
      <c r="E214" s="211"/>
      <c r="F214" s="205"/>
      <c r="G214" s="205"/>
      <c r="H214" s="205"/>
      <c r="I214" s="212"/>
      <c r="J214" s="213"/>
      <c r="K214" s="205"/>
      <c r="L214" s="205"/>
      <c r="M214" s="205"/>
      <c r="N214" s="205"/>
      <c r="O214" s="205"/>
      <c r="P214" s="205"/>
      <c r="Q214" s="205"/>
      <c r="R214" s="205"/>
      <c r="S214" s="205"/>
      <c r="T214" s="205"/>
      <c r="U214" s="205"/>
      <c r="V214" s="205"/>
      <c r="W214" s="212"/>
    </row>
    <row r="215" spans="2:23" x14ac:dyDescent="0.5">
      <c r="B215" s="300" t="s">
        <v>528</v>
      </c>
      <c r="C215" s="211"/>
      <c r="D215" s="211"/>
      <c r="E215" s="211"/>
      <c r="F215" s="205"/>
      <c r="G215" s="205"/>
      <c r="H215" s="205"/>
      <c r="I215" s="212"/>
      <c r="J215" s="213"/>
      <c r="K215" s="205"/>
      <c r="L215" s="205"/>
      <c r="M215" s="205"/>
      <c r="N215" s="205"/>
      <c r="O215" s="205"/>
      <c r="P215" s="205"/>
      <c r="Q215" s="205"/>
      <c r="R215" s="205"/>
      <c r="S215" s="205"/>
      <c r="T215" s="205"/>
      <c r="U215" s="205"/>
      <c r="V215" s="205"/>
      <c r="W215" s="212"/>
    </row>
    <row r="216" spans="2:23" x14ac:dyDescent="0.5">
      <c r="B216" s="211"/>
      <c r="C216" s="211"/>
      <c r="D216" s="211"/>
      <c r="E216" s="205"/>
      <c r="F216" s="205"/>
      <c r="G216" s="205"/>
      <c r="H216" s="212"/>
      <c r="I216" s="213"/>
      <c r="J216" s="205"/>
      <c r="K216" s="205"/>
      <c r="L216" s="205"/>
      <c r="M216" s="205"/>
      <c r="N216" s="205"/>
      <c r="O216" s="205"/>
      <c r="P216" s="205"/>
      <c r="Q216" s="205"/>
      <c r="R216" s="205"/>
      <c r="S216" s="205"/>
      <c r="T216" s="212"/>
      <c r="U216" s="205"/>
      <c r="V216" s="205"/>
      <c r="W216" s="184"/>
    </row>
    <row r="217" spans="2:23" x14ac:dyDescent="0.5">
      <c r="B217" s="211"/>
      <c r="C217" s="211"/>
      <c r="D217" s="211"/>
      <c r="E217" s="205"/>
      <c r="F217" s="205"/>
      <c r="G217" s="205"/>
      <c r="H217" s="212"/>
      <c r="I217" s="213"/>
      <c r="J217" s="205"/>
      <c r="K217" s="205"/>
      <c r="L217" s="205"/>
      <c r="M217" s="205"/>
      <c r="N217" s="205"/>
      <c r="O217" s="205"/>
      <c r="P217" s="205"/>
      <c r="Q217" s="205"/>
      <c r="R217" s="205"/>
      <c r="S217" s="205"/>
      <c r="T217" s="212"/>
      <c r="U217" s="205"/>
      <c r="V217" s="205"/>
      <c r="W217" s="184"/>
    </row>
    <row r="218" spans="2:23" x14ac:dyDescent="0.5">
      <c r="B218" s="211"/>
      <c r="C218" s="211"/>
      <c r="D218" s="211"/>
      <c r="E218" s="205"/>
      <c r="F218" s="205"/>
      <c r="G218" s="205"/>
      <c r="H218" s="212"/>
      <c r="I218" s="213"/>
      <c r="J218" s="205"/>
      <c r="K218" s="205"/>
      <c r="L218" s="205"/>
      <c r="M218" s="205"/>
      <c r="N218" s="205"/>
      <c r="O218" s="205"/>
      <c r="P218" s="205"/>
      <c r="Q218" s="205"/>
      <c r="R218" s="205"/>
      <c r="S218" s="205"/>
      <c r="T218" s="212"/>
      <c r="U218" s="205"/>
      <c r="V218" s="205"/>
      <c r="W218" s="184"/>
    </row>
    <row r="219" spans="2:23" x14ac:dyDescent="0.5">
      <c r="B219" s="211"/>
      <c r="C219" s="211"/>
      <c r="D219" s="211"/>
      <c r="E219" s="205"/>
      <c r="F219" s="205"/>
      <c r="G219" s="205"/>
      <c r="H219" s="212"/>
      <c r="I219" s="213"/>
      <c r="J219" s="205"/>
      <c r="K219" s="205"/>
      <c r="L219" s="205"/>
      <c r="M219" s="205"/>
      <c r="N219" s="205"/>
      <c r="O219" s="205"/>
      <c r="P219" s="205"/>
      <c r="Q219" s="205"/>
      <c r="R219" s="205"/>
      <c r="S219" s="205"/>
      <c r="T219" s="212"/>
      <c r="U219" s="205"/>
      <c r="V219" s="205"/>
      <c r="W219" s="184"/>
    </row>
    <row r="220" spans="2:23" x14ac:dyDescent="0.5">
      <c r="B220" s="211"/>
      <c r="C220" s="211"/>
      <c r="D220" s="211"/>
      <c r="E220" s="205"/>
      <c r="F220" s="205"/>
      <c r="G220" s="205"/>
      <c r="H220" s="212"/>
      <c r="I220" s="213"/>
      <c r="J220" s="205"/>
      <c r="K220" s="205"/>
      <c r="L220" s="205"/>
      <c r="M220" s="205"/>
      <c r="N220" s="205"/>
      <c r="O220" s="205"/>
      <c r="P220" s="205"/>
      <c r="Q220" s="205"/>
      <c r="R220" s="205"/>
      <c r="S220" s="205"/>
      <c r="T220" s="212"/>
      <c r="U220" s="205"/>
      <c r="V220" s="205"/>
      <c r="W220" s="184"/>
    </row>
    <row r="221" spans="2:23" x14ac:dyDescent="0.5">
      <c r="B221" s="211"/>
      <c r="C221" s="211"/>
      <c r="D221" s="211"/>
      <c r="E221" s="205"/>
      <c r="F221" s="205"/>
      <c r="G221" s="205"/>
      <c r="H221" s="212"/>
      <c r="I221" s="213"/>
      <c r="J221" s="205"/>
      <c r="K221" s="205"/>
      <c r="L221" s="205"/>
      <c r="M221" s="205"/>
      <c r="N221" s="205"/>
      <c r="O221" s="205"/>
      <c r="P221" s="205"/>
      <c r="Q221" s="205"/>
      <c r="R221" s="205"/>
      <c r="S221" s="205"/>
      <c r="T221" s="212"/>
      <c r="U221" s="205"/>
      <c r="V221" s="205"/>
      <c r="W221" s="184"/>
    </row>
    <row r="222" spans="2:23" x14ac:dyDescent="0.5">
      <c r="B222" s="211"/>
      <c r="C222" s="211"/>
      <c r="D222" s="211"/>
      <c r="E222" s="205"/>
      <c r="F222" s="205"/>
      <c r="G222" s="205"/>
      <c r="H222" s="212"/>
      <c r="I222" s="213"/>
      <c r="J222" s="205"/>
      <c r="K222" s="205"/>
      <c r="L222" s="205"/>
      <c r="M222" s="205"/>
      <c r="N222" s="205"/>
      <c r="O222" s="205"/>
      <c r="P222" s="205"/>
      <c r="Q222" s="205"/>
      <c r="R222" s="205"/>
      <c r="S222" s="205"/>
      <c r="T222" s="212"/>
      <c r="U222" s="205"/>
      <c r="V222" s="205"/>
      <c r="W222" s="184"/>
    </row>
    <row r="223" spans="2:23" x14ac:dyDescent="0.5">
      <c r="B223" s="211"/>
      <c r="C223" s="211"/>
      <c r="D223" s="211"/>
      <c r="E223" s="205"/>
      <c r="F223" s="205"/>
      <c r="G223" s="205"/>
      <c r="H223" s="212"/>
      <c r="I223" s="213"/>
      <c r="J223" s="205"/>
      <c r="K223" s="205"/>
      <c r="L223" s="205"/>
      <c r="M223" s="205"/>
      <c r="N223" s="205"/>
      <c r="O223" s="205"/>
      <c r="P223" s="205"/>
      <c r="Q223" s="205"/>
      <c r="R223" s="205"/>
      <c r="S223" s="205"/>
      <c r="T223" s="212"/>
      <c r="U223" s="205"/>
      <c r="V223" s="205"/>
      <c r="W223" s="184"/>
    </row>
    <row r="224" spans="2:23" x14ac:dyDescent="0.5">
      <c r="B224" s="211"/>
      <c r="C224" s="211"/>
      <c r="D224" s="211"/>
      <c r="E224" s="205"/>
      <c r="F224" s="205"/>
      <c r="G224" s="205"/>
      <c r="H224" s="212"/>
      <c r="I224" s="213"/>
      <c r="J224" s="205"/>
      <c r="K224" s="205"/>
      <c r="L224" s="205"/>
      <c r="M224" s="205"/>
      <c r="N224" s="205"/>
      <c r="O224" s="205"/>
      <c r="P224" s="205"/>
      <c r="Q224" s="205"/>
      <c r="R224" s="205"/>
      <c r="S224" s="205"/>
      <c r="T224" s="212"/>
      <c r="U224" s="205"/>
      <c r="V224" s="205"/>
      <c r="W224" s="184"/>
    </row>
    <row r="225" spans="2:23" x14ac:dyDescent="0.5">
      <c r="B225" s="211"/>
      <c r="C225" s="211"/>
      <c r="D225" s="211"/>
      <c r="E225" s="205"/>
      <c r="F225" s="205"/>
      <c r="G225" s="205"/>
      <c r="H225" s="212"/>
      <c r="I225" s="213"/>
      <c r="J225" s="205"/>
      <c r="K225" s="205"/>
      <c r="L225" s="205"/>
      <c r="M225" s="205"/>
      <c r="N225" s="205"/>
      <c r="O225" s="205"/>
      <c r="P225" s="205"/>
      <c r="Q225" s="205"/>
      <c r="R225" s="205"/>
      <c r="S225" s="205"/>
      <c r="T225" s="212"/>
      <c r="U225" s="205"/>
      <c r="V225" s="205"/>
      <c r="W225" s="184"/>
    </row>
    <row r="226" spans="2:23" x14ac:dyDescent="0.5">
      <c r="B226" s="211"/>
      <c r="C226" s="211"/>
      <c r="D226" s="211"/>
      <c r="E226" s="205"/>
      <c r="F226" s="205"/>
      <c r="G226" s="205"/>
      <c r="H226" s="212"/>
      <c r="I226" s="213"/>
      <c r="J226" s="205"/>
      <c r="K226" s="205"/>
      <c r="L226" s="205"/>
      <c r="M226" s="205"/>
      <c r="N226" s="205"/>
      <c r="O226" s="205"/>
      <c r="P226" s="205"/>
      <c r="Q226" s="205"/>
      <c r="R226" s="205"/>
      <c r="S226" s="205"/>
      <c r="T226" s="212"/>
      <c r="U226" s="205"/>
      <c r="V226" s="205"/>
      <c r="W226" s="184"/>
    </row>
    <row r="227" spans="2:23" x14ac:dyDescent="0.5">
      <c r="B227" s="211"/>
      <c r="C227" s="211"/>
      <c r="D227" s="211"/>
      <c r="E227" s="205"/>
      <c r="F227" s="205"/>
      <c r="G227" s="205"/>
      <c r="H227" s="212"/>
      <c r="I227" s="213"/>
      <c r="J227" s="205"/>
      <c r="K227" s="205"/>
      <c r="L227" s="205"/>
      <c r="M227" s="205"/>
      <c r="N227" s="205"/>
      <c r="O227" s="205"/>
      <c r="P227" s="205"/>
      <c r="Q227" s="205"/>
      <c r="R227" s="205"/>
      <c r="S227" s="205"/>
      <c r="T227" s="212"/>
      <c r="U227" s="205"/>
      <c r="V227" s="205"/>
      <c r="W227" s="184"/>
    </row>
    <row r="228" spans="2:23" x14ac:dyDescent="0.5">
      <c r="B228" s="211"/>
      <c r="C228" s="211"/>
      <c r="D228" s="211"/>
      <c r="E228" s="205"/>
      <c r="F228" s="205"/>
      <c r="G228" s="205"/>
      <c r="H228" s="212"/>
      <c r="I228" s="213"/>
      <c r="J228" s="205"/>
      <c r="K228" s="205"/>
      <c r="L228" s="205"/>
      <c r="M228" s="205"/>
      <c r="N228" s="205"/>
      <c r="O228" s="205"/>
      <c r="P228" s="205"/>
      <c r="Q228" s="205"/>
      <c r="R228" s="205"/>
      <c r="S228" s="205"/>
      <c r="T228" s="212"/>
      <c r="U228" s="205"/>
      <c r="V228" s="205"/>
      <c r="W228" s="184"/>
    </row>
    <row r="229" spans="2:23" x14ac:dyDescent="0.5">
      <c r="B229" s="211"/>
      <c r="C229" s="211"/>
      <c r="D229" s="211"/>
      <c r="E229" s="205"/>
      <c r="F229" s="205"/>
      <c r="G229" s="205"/>
      <c r="H229" s="212"/>
      <c r="I229" s="213"/>
      <c r="J229" s="205"/>
      <c r="K229" s="205"/>
      <c r="L229" s="205"/>
      <c r="M229" s="205"/>
      <c r="N229" s="205"/>
      <c r="O229" s="205"/>
      <c r="P229" s="205"/>
      <c r="Q229" s="205"/>
      <c r="R229" s="205"/>
      <c r="S229" s="205"/>
      <c r="T229" s="212"/>
      <c r="U229" s="205"/>
      <c r="V229" s="205"/>
      <c r="W229" s="184"/>
    </row>
    <row r="230" spans="2:23" x14ac:dyDescent="0.5">
      <c r="B230" s="211"/>
      <c r="C230" s="211"/>
      <c r="D230" s="211"/>
      <c r="E230" s="205"/>
      <c r="F230" s="205"/>
      <c r="G230" s="205"/>
      <c r="H230" s="212"/>
      <c r="I230" s="213"/>
      <c r="J230" s="205"/>
      <c r="K230" s="205"/>
      <c r="L230" s="205"/>
      <c r="M230" s="205"/>
      <c r="N230" s="205"/>
      <c r="O230" s="205"/>
      <c r="P230" s="205"/>
      <c r="Q230" s="205"/>
      <c r="R230" s="205"/>
      <c r="S230" s="205"/>
      <c r="T230" s="212"/>
      <c r="U230" s="205"/>
      <c r="V230" s="205"/>
      <c r="W230" s="184"/>
    </row>
    <row r="231" spans="2:23" x14ac:dyDescent="0.5">
      <c r="B231" s="211"/>
      <c r="C231" s="211"/>
      <c r="D231" s="211"/>
      <c r="E231" s="205"/>
      <c r="F231" s="205"/>
      <c r="G231" s="205"/>
      <c r="H231" s="212"/>
      <c r="I231" s="213"/>
      <c r="J231" s="205"/>
      <c r="K231" s="205"/>
      <c r="L231" s="205"/>
      <c r="M231" s="205"/>
      <c r="N231" s="205"/>
      <c r="O231" s="205"/>
      <c r="P231" s="205"/>
      <c r="Q231" s="205"/>
      <c r="R231" s="205"/>
      <c r="S231" s="205"/>
      <c r="T231" s="212"/>
      <c r="U231" s="205"/>
      <c r="V231" s="205"/>
      <c r="W231" s="184"/>
    </row>
    <row r="232" spans="2:23" x14ac:dyDescent="0.5">
      <c r="B232" s="211"/>
      <c r="C232" s="211"/>
      <c r="D232" s="211"/>
      <c r="E232" s="205"/>
      <c r="F232" s="205"/>
      <c r="G232" s="205"/>
      <c r="H232" s="212"/>
      <c r="I232" s="213"/>
      <c r="J232" s="205"/>
      <c r="K232" s="205"/>
      <c r="L232" s="205"/>
      <c r="M232" s="205"/>
      <c r="N232" s="205"/>
      <c r="O232" s="205"/>
      <c r="P232" s="205"/>
      <c r="Q232" s="205"/>
      <c r="R232" s="205"/>
      <c r="S232" s="205"/>
      <c r="T232" s="212"/>
      <c r="U232" s="205"/>
      <c r="V232" s="205"/>
      <c r="W232" s="184"/>
    </row>
    <row r="233" spans="2:23" x14ac:dyDescent="0.5">
      <c r="B233" s="211"/>
      <c r="C233" s="211"/>
      <c r="D233" s="211"/>
      <c r="E233" s="205"/>
      <c r="F233" s="205"/>
      <c r="G233" s="205"/>
      <c r="H233" s="212"/>
      <c r="I233" s="213"/>
      <c r="J233" s="205"/>
      <c r="K233" s="205"/>
      <c r="L233" s="205"/>
      <c r="M233" s="205"/>
      <c r="N233" s="205"/>
      <c r="O233" s="205"/>
      <c r="P233" s="205"/>
      <c r="Q233" s="205"/>
      <c r="R233" s="205"/>
      <c r="S233" s="205"/>
      <c r="T233" s="212"/>
      <c r="U233" s="205"/>
      <c r="V233" s="205"/>
      <c r="W233" s="184"/>
    </row>
    <row r="234" spans="2:23" x14ac:dyDescent="0.5">
      <c r="B234" s="211"/>
      <c r="C234" s="211"/>
      <c r="D234" s="211"/>
      <c r="E234" s="205"/>
      <c r="F234" s="205"/>
      <c r="G234" s="205"/>
      <c r="H234" s="212"/>
      <c r="I234" s="213"/>
      <c r="J234" s="205"/>
      <c r="K234" s="205"/>
      <c r="L234" s="205"/>
      <c r="M234" s="205"/>
      <c r="N234" s="205"/>
      <c r="O234" s="205"/>
      <c r="P234" s="205"/>
      <c r="Q234" s="205"/>
      <c r="R234" s="205"/>
      <c r="S234" s="205"/>
      <c r="T234" s="212"/>
      <c r="U234" s="205"/>
      <c r="V234" s="205"/>
      <c r="W234" s="184"/>
    </row>
    <row r="235" spans="2:23" x14ac:dyDescent="0.5">
      <c r="B235" s="211"/>
      <c r="C235" s="211"/>
      <c r="D235" s="211"/>
      <c r="E235" s="205"/>
      <c r="F235" s="205"/>
      <c r="G235" s="205"/>
      <c r="H235" s="212"/>
      <c r="I235" s="213"/>
      <c r="J235" s="205"/>
      <c r="K235" s="205"/>
      <c r="L235" s="205"/>
      <c r="M235" s="205"/>
      <c r="N235" s="205"/>
      <c r="O235" s="205"/>
      <c r="P235" s="205"/>
      <c r="Q235" s="205"/>
      <c r="R235" s="205"/>
      <c r="S235" s="205"/>
      <c r="T235" s="212"/>
      <c r="U235" s="205"/>
      <c r="V235" s="205"/>
      <c r="W235" s="184"/>
    </row>
    <row r="236" spans="2:23" x14ac:dyDescent="0.5">
      <c r="B236" s="211"/>
      <c r="C236" s="211"/>
      <c r="D236" s="211"/>
      <c r="E236" s="205"/>
      <c r="F236" s="205"/>
      <c r="G236" s="205"/>
      <c r="H236" s="212"/>
      <c r="I236" s="213"/>
      <c r="J236" s="205"/>
      <c r="K236" s="205"/>
      <c r="L236" s="205"/>
      <c r="M236" s="205"/>
      <c r="N236" s="205"/>
      <c r="O236" s="205"/>
      <c r="P236" s="205"/>
      <c r="Q236" s="205"/>
      <c r="R236" s="205"/>
      <c r="S236" s="205"/>
      <c r="T236" s="212"/>
      <c r="U236" s="205"/>
      <c r="V236" s="205"/>
      <c r="W236" s="184"/>
    </row>
    <row r="237" spans="2:23" x14ac:dyDescent="0.5">
      <c r="B237" s="211"/>
      <c r="C237" s="211"/>
      <c r="D237" s="211"/>
      <c r="E237" s="205"/>
      <c r="F237" s="205"/>
      <c r="G237" s="205"/>
      <c r="H237" s="212"/>
      <c r="I237" s="213"/>
      <c r="J237" s="205"/>
      <c r="K237" s="205"/>
      <c r="L237" s="205"/>
      <c r="M237" s="205"/>
      <c r="N237" s="205"/>
      <c r="O237" s="205"/>
      <c r="P237" s="205"/>
      <c r="Q237" s="205"/>
      <c r="R237" s="205"/>
      <c r="S237" s="205"/>
      <c r="T237" s="212"/>
      <c r="U237" s="205"/>
      <c r="V237" s="205"/>
      <c r="W237" s="184"/>
    </row>
    <row r="238" spans="2:23" x14ac:dyDescent="0.5">
      <c r="B238" s="211"/>
      <c r="C238" s="211"/>
      <c r="D238" s="211"/>
      <c r="E238" s="205"/>
      <c r="F238" s="205"/>
      <c r="G238" s="205"/>
      <c r="H238" s="212"/>
      <c r="I238" s="213"/>
      <c r="J238" s="205"/>
      <c r="K238" s="205"/>
      <c r="L238" s="205"/>
      <c r="M238" s="205"/>
      <c r="N238" s="205"/>
      <c r="O238" s="205"/>
      <c r="P238" s="205"/>
      <c r="Q238" s="205"/>
      <c r="R238" s="205"/>
      <c r="S238" s="205"/>
      <c r="T238" s="212"/>
      <c r="U238" s="205"/>
      <c r="V238" s="205"/>
      <c r="W238" s="184"/>
    </row>
    <row r="239" spans="2:23" x14ac:dyDescent="0.5">
      <c r="B239" s="211"/>
      <c r="C239" s="211"/>
      <c r="D239" s="211"/>
      <c r="E239" s="205"/>
      <c r="F239" s="205"/>
      <c r="G239" s="205"/>
      <c r="H239" s="212"/>
      <c r="I239" s="213"/>
      <c r="J239" s="205"/>
      <c r="K239" s="205"/>
      <c r="L239" s="205"/>
      <c r="M239" s="205"/>
      <c r="N239" s="205"/>
      <c r="O239" s="205"/>
      <c r="P239" s="205"/>
      <c r="Q239" s="205"/>
      <c r="R239" s="205"/>
      <c r="S239" s="205"/>
      <c r="T239" s="212"/>
      <c r="U239" s="205"/>
      <c r="V239" s="205"/>
      <c r="W239" s="184"/>
    </row>
    <row r="240" spans="2:23" x14ac:dyDescent="0.5">
      <c r="B240" s="211"/>
      <c r="C240" s="211"/>
      <c r="D240" s="211"/>
      <c r="E240" s="205"/>
      <c r="F240" s="205"/>
      <c r="G240" s="205"/>
      <c r="H240" s="212"/>
      <c r="I240" s="213"/>
      <c r="J240" s="205"/>
      <c r="K240" s="205"/>
      <c r="L240" s="205"/>
      <c r="M240" s="205"/>
      <c r="N240" s="205"/>
      <c r="O240" s="205"/>
      <c r="P240" s="205"/>
      <c r="Q240" s="205"/>
      <c r="R240" s="205"/>
      <c r="S240" s="205"/>
      <c r="T240" s="212"/>
      <c r="U240" s="205"/>
      <c r="V240" s="205"/>
      <c r="W240" s="184"/>
    </row>
    <row r="241" spans="2:23" x14ac:dyDescent="0.5">
      <c r="B241" s="211"/>
      <c r="C241" s="211"/>
      <c r="D241" s="211"/>
      <c r="E241" s="205"/>
      <c r="F241" s="205"/>
      <c r="G241" s="205"/>
      <c r="H241" s="212"/>
      <c r="I241" s="213"/>
      <c r="J241" s="205"/>
      <c r="K241" s="205"/>
      <c r="L241" s="205"/>
      <c r="M241" s="205"/>
      <c r="N241" s="205"/>
      <c r="O241" s="205"/>
      <c r="P241" s="205"/>
      <c r="Q241" s="205"/>
      <c r="R241" s="205"/>
      <c r="S241" s="205"/>
      <c r="T241" s="212"/>
      <c r="U241" s="205"/>
      <c r="V241" s="205"/>
      <c r="W241" s="184"/>
    </row>
    <row r="242" spans="2:23" x14ac:dyDescent="0.5">
      <c r="B242" s="211"/>
      <c r="C242" s="211"/>
      <c r="D242" s="211"/>
      <c r="E242" s="205"/>
      <c r="F242" s="205"/>
      <c r="G242" s="205"/>
      <c r="H242" s="212"/>
      <c r="I242" s="213"/>
      <c r="J242" s="205"/>
      <c r="K242" s="205"/>
      <c r="L242" s="205"/>
      <c r="M242" s="205"/>
      <c r="N242" s="205"/>
      <c r="O242" s="205"/>
      <c r="P242" s="205"/>
      <c r="Q242" s="205"/>
      <c r="R242" s="205"/>
      <c r="S242" s="205"/>
      <c r="T242" s="212"/>
      <c r="U242" s="205"/>
      <c r="V242" s="205"/>
      <c r="W242" s="184"/>
    </row>
    <row r="243" spans="2:23" x14ac:dyDescent="0.5">
      <c r="B243" s="211"/>
      <c r="C243" s="211"/>
      <c r="D243" s="211"/>
      <c r="E243" s="205"/>
      <c r="F243" s="205"/>
      <c r="G243" s="205"/>
      <c r="H243" s="212"/>
      <c r="I243" s="213"/>
      <c r="J243" s="205"/>
      <c r="K243" s="205"/>
      <c r="L243" s="205"/>
      <c r="M243" s="205"/>
      <c r="N243" s="205"/>
      <c r="O243" s="205"/>
      <c r="P243" s="205"/>
      <c r="Q243" s="205"/>
      <c r="R243" s="205"/>
      <c r="S243" s="205"/>
      <c r="T243" s="212"/>
      <c r="U243" s="205"/>
      <c r="V243" s="205"/>
      <c r="W243" s="184"/>
    </row>
    <row r="244" spans="2:23" x14ac:dyDescent="0.5">
      <c r="B244" s="211"/>
      <c r="C244" s="211"/>
      <c r="D244" s="211"/>
      <c r="E244" s="205"/>
      <c r="F244" s="205"/>
      <c r="G244" s="205"/>
      <c r="H244" s="212"/>
      <c r="I244" s="213"/>
      <c r="J244" s="205"/>
      <c r="K244" s="205"/>
      <c r="L244" s="205"/>
      <c r="M244" s="205"/>
      <c r="N244" s="205"/>
      <c r="O244" s="205"/>
      <c r="P244" s="205"/>
      <c r="Q244" s="205"/>
      <c r="R244" s="205"/>
      <c r="S244" s="205"/>
      <c r="T244" s="212"/>
      <c r="U244" s="205"/>
      <c r="V244" s="205"/>
      <c r="W244" s="184"/>
    </row>
    <row r="245" spans="2:23" x14ac:dyDescent="0.5">
      <c r="B245" s="211"/>
      <c r="C245" s="211"/>
      <c r="D245" s="211"/>
      <c r="E245" s="205"/>
      <c r="F245" s="205"/>
      <c r="G245" s="205"/>
      <c r="H245" s="212"/>
      <c r="I245" s="213"/>
      <c r="J245" s="205"/>
      <c r="K245" s="205"/>
      <c r="L245" s="205"/>
      <c r="M245" s="205"/>
      <c r="N245" s="205"/>
      <c r="O245" s="205"/>
      <c r="P245" s="205"/>
      <c r="Q245" s="205"/>
      <c r="R245" s="205"/>
      <c r="S245" s="205"/>
      <c r="T245" s="212"/>
      <c r="U245" s="205"/>
      <c r="V245" s="205"/>
      <c r="W245" s="184"/>
    </row>
    <row r="246" spans="2:23" x14ac:dyDescent="0.5">
      <c r="B246" s="211"/>
      <c r="C246" s="211"/>
      <c r="D246" s="211"/>
      <c r="E246" s="205"/>
      <c r="F246" s="205"/>
      <c r="G246" s="205"/>
      <c r="H246" s="212"/>
      <c r="I246" s="213"/>
      <c r="J246" s="205"/>
      <c r="K246" s="205"/>
      <c r="L246" s="205"/>
      <c r="M246" s="205"/>
      <c r="N246" s="205"/>
      <c r="O246" s="205"/>
      <c r="P246" s="205"/>
      <c r="Q246" s="205"/>
      <c r="R246" s="205"/>
      <c r="S246" s="205"/>
      <c r="T246" s="212"/>
      <c r="U246" s="205"/>
      <c r="V246" s="205"/>
      <c r="W246" s="184"/>
    </row>
    <row r="247" spans="2:23" x14ac:dyDescent="0.5">
      <c r="B247" s="211"/>
      <c r="C247" s="211"/>
      <c r="D247" s="211"/>
      <c r="E247" s="205"/>
      <c r="F247" s="205"/>
      <c r="G247" s="205"/>
      <c r="H247" s="212"/>
      <c r="I247" s="213"/>
      <c r="J247" s="205"/>
      <c r="K247" s="205"/>
      <c r="L247" s="205"/>
      <c r="M247" s="205"/>
      <c r="N247" s="205"/>
      <c r="O247" s="205"/>
      <c r="P247" s="205"/>
      <c r="Q247" s="205"/>
      <c r="R247" s="205"/>
      <c r="S247" s="205"/>
      <c r="T247" s="212"/>
      <c r="U247" s="205"/>
      <c r="V247" s="205"/>
      <c r="W247" s="184"/>
    </row>
    <row r="248" spans="2:23" x14ac:dyDescent="0.5">
      <c r="B248" s="211"/>
      <c r="C248" s="211"/>
      <c r="D248" s="211"/>
      <c r="E248" s="205"/>
      <c r="F248" s="205"/>
      <c r="G248" s="205"/>
      <c r="H248" s="212"/>
      <c r="I248" s="213"/>
      <c r="J248" s="205"/>
      <c r="K248" s="205"/>
      <c r="L248" s="205"/>
      <c r="M248" s="205"/>
      <c r="N248" s="205"/>
      <c r="O248" s="205"/>
      <c r="P248" s="205"/>
      <c r="Q248" s="205"/>
      <c r="R248" s="205"/>
      <c r="S248" s="205"/>
      <c r="T248" s="212"/>
      <c r="U248" s="205"/>
      <c r="V248" s="205"/>
      <c r="W248" s="184"/>
    </row>
    <row r="249" spans="2:23" x14ac:dyDescent="0.5">
      <c r="B249" s="211"/>
      <c r="C249" s="211"/>
      <c r="D249" s="211"/>
      <c r="E249" s="205"/>
      <c r="F249" s="205"/>
      <c r="G249" s="205"/>
      <c r="H249" s="212"/>
      <c r="I249" s="213"/>
      <c r="J249" s="205"/>
      <c r="K249" s="205"/>
      <c r="L249" s="205"/>
      <c r="M249" s="205"/>
      <c r="N249" s="205"/>
      <c r="O249" s="205"/>
      <c r="P249" s="205"/>
      <c r="Q249" s="205"/>
      <c r="R249" s="205"/>
      <c r="S249" s="205"/>
      <c r="T249" s="212"/>
      <c r="U249" s="205"/>
      <c r="V249" s="205"/>
      <c r="W249" s="184"/>
    </row>
    <row r="250" spans="2:23" x14ac:dyDescent="0.5">
      <c r="B250" s="211"/>
      <c r="C250" s="211"/>
      <c r="D250" s="211"/>
      <c r="E250" s="205"/>
      <c r="F250" s="205"/>
      <c r="G250" s="205"/>
      <c r="H250" s="212"/>
      <c r="I250" s="213"/>
      <c r="J250" s="205"/>
      <c r="K250" s="205"/>
      <c r="L250" s="205"/>
      <c r="M250" s="205"/>
      <c r="N250" s="205"/>
      <c r="O250" s="205"/>
      <c r="P250" s="205"/>
      <c r="Q250" s="205"/>
      <c r="R250" s="205"/>
      <c r="S250" s="205"/>
      <c r="T250" s="212"/>
      <c r="U250" s="205"/>
      <c r="V250" s="205"/>
      <c r="W250" s="184"/>
    </row>
    <row r="251" spans="2:23" x14ac:dyDescent="0.5">
      <c r="B251" s="211"/>
      <c r="C251" s="211"/>
      <c r="D251" s="211"/>
      <c r="E251" s="205"/>
      <c r="F251" s="205"/>
      <c r="G251" s="205"/>
      <c r="H251" s="212"/>
      <c r="I251" s="213"/>
      <c r="J251" s="205"/>
      <c r="K251" s="205"/>
      <c r="L251" s="205"/>
      <c r="M251" s="205"/>
      <c r="N251" s="205"/>
      <c r="O251" s="205"/>
      <c r="P251" s="205"/>
      <c r="Q251" s="205"/>
      <c r="R251" s="205"/>
      <c r="S251" s="205"/>
      <c r="T251" s="212"/>
      <c r="U251" s="205"/>
      <c r="V251" s="205"/>
      <c r="W251" s="184"/>
    </row>
    <row r="252" spans="2:23" x14ac:dyDescent="0.5">
      <c r="B252" s="211"/>
      <c r="C252" s="211"/>
      <c r="D252" s="211"/>
      <c r="E252" s="205"/>
      <c r="F252" s="205"/>
      <c r="G252" s="205"/>
      <c r="H252" s="212"/>
      <c r="I252" s="213"/>
      <c r="J252" s="205"/>
      <c r="K252" s="205"/>
      <c r="L252" s="205"/>
      <c r="M252" s="205"/>
      <c r="N252" s="205"/>
      <c r="O252" s="205"/>
      <c r="P252" s="205"/>
      <c r="Q252" s="205"/>
      <c r="R252" s="205"/>
      <c r="S252" s="205"/>
      <c r="T252" s="212"/>
      <c r="U252" s="205"/>
      <c r="V252" s="205"/>
      <c r="W252" s="184"/>
    </row>
    <row r="253" spans="2:23" x14ac:dyDescent="0.5">
      <c r="B253" s="211"/>
      <c r="C253" s="211"/>
      <c r="D253" s="211"/>
      <c r="E253" s="205"/>
      <c r="F253" s="205"/>
      <c r="G253" s="205"/>
      <c r="H253" s="212"/>
      <c r="I253" s="213"/>
      <c r="J253" s="205"/>
      <c r="K253" s="205"/>
      <c r="L253" s="205"/>
      <c r="M253" s="205"/>
      <c r="N253" s="205"/>
      <c r="O253" s="205"/>
      <c r="P253" s="205"/>
      <c r="Q253" s="205"/>
      <c r="R253" s="205"/>
      <c r="S253" s="205"/>
      <c r="T253" s="212"/>
      <c r="U253" s="205"/>
      <c r="V253" s="205"/>
      <c r="W253" s="184"/>
    </row>
    <row r="254" spans="2:23" x14ac:dyDescent="0.5">
      <c r="B254" s="211"/>
      <c r="C254" s="211"/>
      <c r="D254" s="211"/>
      <c r="E254" s="205"/>
      <c r="F254" s="205"/>
      <c r="G254" s="205"/>
      <c r="H254" s="212"/>
      <c r="I254" s="213"/>
      <c r="J254" s="205"/>
      <c r="K254" s="205"/>
      <c r="L254" s="205"/>
      <c r="M254" s="205"/>
      <c r="N254" s="205"/>
      <c r="O254" s="205"/>
      <c r="P254" s="205"/>
      <c r="Q254" s="205"/>
      <c r="R254" s="205"/>
      <c r="S254" s="205"/>
      <c r="T254" s="212"/>
      <c r="U254" s="205"/>
      <c r="V254" s="205"/>
      <c r="W254" s="184"/>
    </row>
    <row r="255" spans="2:23" x14ac:dyDescent="0.5">
      <c r="B255" s="211"/>
      <c r="C255" s="211"/>
      <c r="D255" s="211"/>
      <c r="E255" s="205"/>
      <c r="F255" s="205"/>
      <c r="G255" s="205"/>
      <c r="H255" s="212"/>
      <c r="I255" s="213"/>
      <c r="J255" s="205"/>
      <c r="K255" s="205"/>
      <c r="L255" s="205"/>
      <c r="M255" s="205"/>
      <c r="N255" s="205"/>
      <c r="O255" s="205"/>
      <c r="P255" s="205"/>
      <c r="Q255" s="205"/>
      <c r="R255" s="205"/>
      <c r="S255" s="205"/>
      <c r="T255" s="212"/>
      <c r="U255" s="205"/>
      <c r="V255" s="205"/>
      <c r="W255" s="184"/>
    </row>
    <row r="256" spans="2:23" x14ac:dyDescent="0.5">
      <c r="B256" s="211"/>
      <c r="C256" s="211"/>
      <c r="D256" s="211"/>
      <c r="E256" s="205"/>
      <c r="F256" s="205"/>
      <c r="G256" s="205"/>
      <c r="H256" s="212"/>
      <c r="I256" s="213"/>
      <c r="J256" s="205"/>
      <c r="K256" s="205"/>
      <c r="L256" s="205"/>
      <c r="M256" s="205"/>
      <c r="N256" s="205"/>
      <c r="O256" s="205"/>
      <c r="P256" s="205"/>
      <c r="Q256" s="205"/>
      <c r="R256" s="205"/>
      <c r="S256" s="205"/>
      <c r="T256" s="212"/>
      <c r="U256" s="205"/>
      <c r="V256" s="205"/>
      <c r="W256" s="184"/>
    </row>
    <row r="257" spans="2:23" x14ac:dyDescent="0.5">
      <c r="B257" s="211"/>
      <c r="C257" s="211"/>
      <c r="D257" s="211"/>
      <c r="E257" s="205"/>
      <c r="F257" s="205"/>
      <c r="G257" s="205"/>
      <c r="H257" s="212"/>
      <c r="I257" s="213"/>
      <c r="J257" s="205"/>
      <c r="K257" s="205"/>
      <c r="L257" s="205"/>
      <c r="M257" s="205"/>
      <c r="N257" s="205"/>
      <c r="O257" s="205"/>
      <c r="P257" s="205"/>
      <c r="Q257" s="205"/>
      <c r="R257" s="205"/>
      <c r="S257" s="205"/>
      <c r="T257" s="212"/>
      <c r="U257" s="205"/>
      <c r="V257" s="205"/>
      <c r="W257" s="184"/>
    </row>
    <row r="258" spans="2:23" x14ac:dyDescent="0.5">
      <c r="B258" s="211"/>
      <c r="C258" s="211"/>
      <c r="D258" s="211"/>
      <c r="E258" s="205"/>
      <c r="F258" s="205"/>
      <c r="G258" s="205"/>
      <c r="H258" s="212"/>
      <c r="I258" s="213"/>
      <c r="J258" s="205"/>
      <c r="K258" s="205"/>
      <c r="L258" s="205"/>
      <c r="M258" s="205"/>
      <c r="N258" s="205"/>
      <c r="O258" s="205"/>
      <c r="P258" s="205"/>
      <c r="Q258" s="205"/>
      <c r="R258" s="205"/>
      <c r="S258" s="205"/>
      <c r="T258" s="212"/>
      <c r="U258" s="205"/>
      <c r="V258" s="205"/>
      <c r="W258" s="184"/>
    </row>
    <row r="259" spans="2:23" x14ac:dyDescent="0.5">
      <c r="B259" s="211"/>
      <c r="C259" s="211"/>
      <c r="D259" s="211"/>
      <c r="E259" s="205"/>
      <c r="F259" s="205"/>
      <c r="G259" s="205"/>
      <c r="H259" s="212"/>
      <c r="I259" s="213"/>
      <c r="J259" s="205"/>
      <c r="K259" s="205"/>
      <c r="L259" s="205"/>
      <c r="M259" s="205"/>
      <c r="N259" s="205"/>
      <c r="O259" s="205"/>
      <c r="P259" s="205"/>
      <c r="Q259" s="205"/>
      <c r="R259" s="205"/>
      <c r="S259" s="205"/>
      <c r="T259" s="212"/>
      <c r="U259" s="205"/>
      <c r="V259" s="205"/>
      <c r="W259" s="184"/>
    </row>
    <row r="260" spans="2:23" x14ac:dyDescent="0.5">
      <c r="B260" s="211"/>
      <c r="C260" s="211"/>
      <c r="D260" s="211"/>
      <c r="E260" s="205"/>
      <c r="F260" s="205"/>
      <c r="G260" s="205"/>
      <c r="H260" s="212"/>
      <c r="I260" s="213"/>
      <c r="J260" s="205"/>
      <c r="K260" s="205"/>
      <c r="L260" s="205"/>
      <c r="M260" s="205"/>
      <c r="N260" s="205"/>
      <c r="O260" s="205"/>
      <c r="P260" s="205"/>
      <c r="Q260" s="205"/>
      <c r="R260" s="205"/>
      <c r="S260" s="205"/>
      <c r="T260" s="212"/>
      <c r="U260" s="205"/>
      <c r="V260" s="205"/>
      <c r="W260" s="184"/>
    </row>
    <row r="261" spans="2:23" x14ac:dyDescent="0.5">
      <c r="B261" s="211"/>
      <c r="C261" s="211"/>
      <c r="D261" s="211"/>
      <c r="E261" s="205"/>
      <c r="F261" s="205"/>
      <c r="G261" s="205"/>
      <c r="H261" s="212"/>
      <c r="I261" s="213"/>
      <c r="J261" s="205"/>
      <c r="K261" s="205"/>
      <c r="L261" s="205"/>
      <c r="M261" s="205"/>
      <c r="N261" s="205"/>
      <c r="O261" s="205"/>
      <c r="P261" s="205"/>
      <c r="Q261" s="205"/>
      <c r="R261" s="205"/>
      <c r="S261" s="205"/>
      <c r="T261" s="212"/>
      <c r="U261" s="205"/>
      <c r="V261" s="205"/>
      <c r="W261" s="184"/>
    </row>
    <row r="262" spans="2:23" x14ac:dyDescent="0.5">
      <c r="B262" s="211"/>
      <c r="C262" s="211"/>
      <c r="D262" s="211"/>
      <c r="E262" s="205"/>
      <c r="F262" s="205"/>
      <c r="G262" s="205"/>
      <c r="H262" s="212"/>
      <c r="I262" s="213"/>
      <c r="J262" s="205"/>
      <c r="K262" s="205"/>
      <c r="L262" s="205"/>
      <c r="M262" s="205"/>
      <c r="N262" s="205"/>
      <c r="O262" s="205"/>
      <c r="P262" s="205"/>
      <c r="Q262" s="205"/>
      <c r="R262" s="205"/>
      <c r="S262" s="205"/>
      <c r="T262" s="212"/>
      <c r="U262" s="205"/>
      <c r="V262" s="205"/>
      <c r="W262" s="184"/>
    </row>
    <row r="263" spans="2:23" x14ac:dyDescent="0.5">
      <c r="B263" s="211"/>
      <c r="C263" s="211"/>
      <c r="D263" s="211"/>
      <c r="E263" s="205"/>
      <c r="F263" s="205"/>
      <c r="G263" s="205"/>
      <c r="H263" s="212"/>
      <c r="I263" s="213"/>
      <c r="J263" s="205"/>
      <c r="K263" s="205"/>
      <c r="L263" s="205"/>
      <c r="M263" s="205"/>
      <c r="N263" s="205"/>
      <c r="O263" s="205"/>
      <c r="P263" s="205"/>
      <c r="Q263" s="205"/>
      <c r="R263" s="205"/>
      <c r="S263" s="205"/>
      <c r="T263" s="212"/>
      <c r="U263" s="205"/>
      <c r="V263" s="205"/>
      <c r="W263" s="184"/>
    </row>
    <row r="264" spans="2:23" x14ac:dyDescent="0.5">
      <c r="B264" s="211"/>
      <c r="C264" s="211"/>
      <c r="D264" s="211"/>
      <c r="E264" s="205"/>
      <c r="F264" s="205"/>
      <c r="G264" s="205"/>
      <c r="H264" s="212"/>
      <c r="I264" s="213"/>
      <c r="J264" s="205"/>
      <c r="K264" s="205"/>
      <c r="L264" s="205"/>
      <c r="M264" s="205"/>
      <c r="N264" s="205"/>
      <c r="O264" s="205"/>
      <c r="P264" s="205"/>
      <c r="Q264" s="205"/>
      <c r="R264" s="205"/>
      <c r="S264" s="205"/>
      <c r="T264" s="212"/>
      <c r="U264" s="205"/>
      <c r="V264" s="205"/>
      <c r="W264" s="184"/>
    </row>
    <row r="265" spans="2:23" x14ac:dyDescent="0.5">
      <c r="B265" s="211"/>
      <c r="C265" s="211"/>
      <c r="D265" s="211"/>
      <c r="E265" s="205"/>
      <c r="F265" s="205"/>
      <c r="G265" s="205"/>
      <c r="H265" s="212"/>
      <c r="I265" s="213"/>
      <c r="J265" s="205"/>
      <c r="K265" s="205"/>
      <c r="L265" s="205"/>
      <c r="M265" s="205"/>
      <c r="N265" s="205"/>
      <c r="O265" s="205"/>
      <c r="P265" s="205"/>
      <c r="Q265" s="205"/>
      <c r="R265" s="205"/>
      <c r="S265" s="205"/>
      <c r="T265" s="212"/>
      <c r="U265" s="205"/>
      <c r="V265" s="205"/>
      <c r="W265" s="184"/>
    </row>
    <row r="266" spans="2:23" x14ac:dyDescent="0.5">
      <c r="B266" s="211"/>
      <c r="C266" s="211"/>
      <c r="D266" s="211"/>
      <c r="E266" s="205"/>
      <c r="F266" s="205"/>
      <c r="G266" s="205"/>
      <c r="H266" s="212"/>
      <c r="I266" s="213"/>
      <c r="J266" s="205"/>
      <c r="K266" s="205"/>
      <c r="L266" s="205"/>
      <c r="M266" s="205"/>
      <c r="N266" s="205"/>
      <c r="O266" s="205"/>
      <c r="P266" s="205"/>
      <c r="Q266" s="205"/>
      <c r="R266" s="205"/>
      <c r="S266" s="205"/>
      <c r="T266" s="212"/>
      <c r="U266" s="205"/>
      <c r="V266" s="205"/>
      <c r="W266" s="184"/>
    </row>
    <row r="267" spans="2:23" x14ac:dyDescent="0.5">
      <c r="B267" s="211"/>
      <c r="C267" s="211"/>
      <c r="D267" s="211"/>
      <c r="E267" s="205"/>
      <c r="F267" s="205"/>
      <c r="G267" s="205"/>
      <c r="H267" s="212"/>
      <c r="I267" s="213"/>
      <c r="J267" s="205"/>
      <c r="K267" s="205"/>
      <c r="L267" s="205"/>
      <c r="M267" s="205"/>
      <c r="N267" s="205"/>
      <c r="O267" s="205"/>
      <c r="P267" s="205"/>
      <c r="Q267" s="205"/>
      <c r="R267" s="205"/>
      <c r="S267" s="205"/>
      <c r="T267" s="212"/>
      <c r="U267" s="205"/>
      <c r="V267" s="205"/>
      <c r="W267" s="184"/>
    </row>
    <row r="268" spans="2:23" x14ac:dyDescent="0.5">
      <c r="B268" s="211"/>
      <c r="C268" s="211"/>
      <c r="D268" s="211"/>
      <c r="E268" s="205"/>
      <c r="F268" s="205"/>
      <c r="G268" s="205"/>
      <c r="H268" s="212"/>
      <c r="I268" s="213"/>
      <c r="J268" s="205"/>
      <c r="K268" s="205"/>
      <c r="L268" s="205"/>
      <c r="M268" s="205"/>
      <c r="N268" s="205"/>
      <c r="O268" s="205"/>
      <c r="P268" s="205"/>
      <c r="Q268" s="205"/>
      <c r="R268" s="205"/>
      <c r="S268" s="205"/>
      <c r="T268" s="212"/>
      <c r="U268" s="205"/>
      <c r="V268" s="205"/>
      <c r="W268" s="184"/>
    </row>
    <row r="269" spans="2:23" x14ac:dyDescent="0.5">
      <c r="B269" s="211"/>
      <c r="C269" s="211"/>
      <c r="D269" s="211"/>
      <c r="E269" s="205"/>
      <c r="F269" s="205"/>
      <c r="G269" s="205"/>
      <c r="H269" s="212"/>
      <c r="I269" s="213"/>
      <c r="J269" s="205"/>
      <c r="K269" s="205"/>
      <c r="L269" s="205"/>
      <c r="M269" s="205"/>
      <c r="N269" s="205"/>
      <c r="O269" s="205"/>
      <c r="P269" s="205"/>
      <c r="Q269" s="205"/>
      <c r="R269" s="205"/>
      <c r="S269" s="205"/>
      <c r="T269" s="212"/>
      <c r="U269" s="205"/>
      <c r="V269" s="205"/>
      <c r="W269" s="184"/>
    </row>
    <row r="270" spans="2:23" x14ac:dyDescent="0.5">
      <c r="B270" s="211"/>
      <c r="C270" s="211"/>
      <c r="D270" s="211"/>
      <c r="E270" s="205"/>
      <c r="F270" s="205"/>
      <c r="G270" s="205"/>
      <c r="H270" s="212"/>
      <c r="I270" s="213"/>
      <c r="J270" s="205"/>
      <c r="K270" s="205"/>
      <c r="L270" s="205"/>
      <c r="M270" s="205"/>
      <c r="N270" s="205"/>
      <c r="O270" s="205"/>
      <c r="P270" s="205"/>
      <c r="Q270" s="205"/>
      <c r="R270" s="205"/>
      <c r="S270" s="205"/>
      <c r="T270" s="212"/>
      <c r="U270" s="205"/>
      <c r="V270" s="205"/>
      <c r="W270" s="184"/>
    </row>
    <row r="271" spans="2:23" x14ac:dyDescent="0.5">
      <c r="B271" s="211"/>
      <c r="C271" s="211"/>
      <c r="D271" s="211"/>
      <c r="E271" s="205"/>
      <c r="F271" s="205"/>
      <c r="G271" s="205"/>
      <c r="H271" s="212"/>
      <c r="I271" s="213"/>
      <c r="J271" s="205"/>
      <c r="K271" s="205"/>
      <c r="L271" s="205"/>
      <c r="M271" s="205"/>
      <c r="N271" s="205"/>
      <c r="O271" s="205"/>
      <c r="P271" s="205"/>
      <c r="Q271" s="205"/>
      <c r="R271" s="205"/>
      <c r="S271" s="205"/>
      <c r="T271" s="212"/>
      <c r="U271" s="205"/>
      <c r="V271" s="205"/>
      <c r="W271" s="184"/>
    </row>
    <row r="272" spans="2:23" x14ac:dyDescent="0.5">
      <c r="B272" s="211"/>
      <c r="C272" s="211"/>
      <c r="D272" s="211"/>
      <c r="E272" s="205"/>
      <c r="F272" s="205"/>
      <c r="G272" s="205"/>
      <c r="H272" s="212"/>
      <c r="I272" s="213"/>
      <c r="J272" s="205"/>
      <c r="K272" s="205"/>
      <c r="L272" s="205"/>
      <c r="M272" s="205"/>
      <c r="N272" s="205"/>
      <c r="O272" s="205"/>
      <c r="P272" s="205"/>
      <c r="Q272" s="205"/>
      <c r="R272" s="205"/>
      <c r="S272" s="205"/>
      <c r="T272" s="212"/>
      <c r="U272" s="205"/>
      <c r="V272" s="205"/>
      <c r="W272" s="184"/>
    </row>
    <row r="273" spans="2:23" x14ac:dyDescent="0.5">
      <c r="B273" s="211"/>
      <c r="C273" s="211"/>
      <c r="D273" s="211"/>
      <c r="E273" s="205"/>
      <c r="F273" s="205"/>
      <c r="G273" s="205"/>
      <c r="H273" s="212"/>
      <c r="I273" s="213"/>
      <c r="J273" s="205"/>
      <c r="K273" s="205"/>
      <c r="L273" s="205"/>
      <c r="M273" s="205"/>
      <c r="N273" s="205"/>
      <c r="O273" s="205"/>
      <c r="P273" s="205"/>
      <c r="Q273" s="205"/>
      <c r="R273" s="205"/>
      <c r="S273" s="205"/>
      <c r="T273" s="212"/>
      <c r="U273" s="205"/>
      <c r="V273" s="205"/>
      <c r="W273" s="184"/>
    </row>
    <row r="274" spans="2:23" x14ac:dyDescent="0.5">
      <c r="B274" s="211"/>
      <c r="C274" s="211"/>
      <c r="D274" s="211"/>
      <c r="E274" s="205"/>
      <c r="F274" s="205"/>
      <c r="G274" s="205"/>
      <c r="H274" s="212"/>
      <c r="I274" s="213"/>
      <c r="J274" s="205"/>
      <c r="K274" s="205"/>
      <c r="L274" s="205"/>
      <c r="M274" s="205"/>
      <c r="N274" s="205"/>
      <c r="O274" s="205"/>
      <c r="P274" s="205"/>
      <c r="Q274" s="205"/>
      <c r="R274" s="205"/>
      <c r="S274" s="205"/>
      <c r="T274" s="212"/>
      <c r="U274" s="205"/>
      <c r="V274" s="205"/>
      <c r="W274" s="184"/>
    </row>
    <row r="275" spans="2:23" x14ac:dyDescent="0.5">
      <c r="B275" s="211"/>
      <c r="C275" s="211"/>
      <c r="D275" s="211"/>
      <c r="E275" s="205"/>
      <c r="F275" s="205"/>
      <c r="G275" s="205"/>
      <c r="H275" s="212"/>
      <c r="I275" s="213"/>
      <c r="J275" s="205"/>
      <c r="K275" s="205"/>
      <c r="L275" s="205"/>
      <c r="M275" s="205"/>
      <c r="N275" s="205"/>
      <c r="O275" s="205"/>
      <c r="P275" s="205"/>
      <c r="Q275" s="205"/>
      <c r="R275" s="205"/>
      <c r="S275" s="205"/>
      <c r="T275" s="212"/>
      <c r="U275" s="205"/>
      <c r="V275" s="205"/>
      <c r="W275" s="184"/>
    </row>
    <row r="276" spans="2:23" x14ac:dyDescent="0.5">
      <c r="B276" s="211"/>
      <c r="C276" s="211"/>
      <c r="D276" s="211"/>
      <c r="E276" s="205"/>
      <c r="F276" s="205"/>
      <c r="G276" s="205"/>
      <c r="H276" s="212"/>
      <c r="I276" s="213"/>
      <c r="J276" s="205"/>
      <c r="K276" s="205"/>
      <c r="L276" s="205"/>
      <c r="M276" s="205"/>
      <c r="N276" s="205"/>
      <c r="O276" s="205"/>
      <c r="P276" s="205"/>
      <c r="Q276" s="205"/>
      <c r="R276" s="205"/>
      <c r="S276" s="205"/>
      <c r="T276" s="212"/>
      <c r="U276" s="205"/>
      <c r="V276" s="205"/>
      <c r="W276" s="184"/>
    </row>
    <row r="277" spans="2:23" x14ac:dyDescent="0.5">
      <c r="B277" s="211"/>
      <c r="C277" s="211"/>
      <c r="D277" s="211"/>
      <c r="E277" s="205"/>
      <c r="F277" s="205"/>
      <c r="G277" s="205"/>
      <c r="H277" s="212"/>
      <c r="I277" s="213"/>
      <c r="J277" s="205"/>
      <c r="K277" s="205"/>
      <c r="L277" s="205"/>
      <c r="M277" s="205"/>
      <c r="N277" s="205"/>
      <c r="O277" s="205"/>
      <c r="P277" s="205"/>
      <c r="Q277" s="205"/>
      <c r="R277" s="205"/>
      <c r="S277" s="205"/>
      <c r="T277" s="212"/>
      <c r="U277" s="205"/>
      <c r="V277" s="205"/>
      <c r="W277" s="184"/>
    </row>
    <row r="278" spans="2:23" x14ac:dyDescent="0.5">
      <c r="B278" s="211"/>
      <c r="C278" s="211"/>
      <c r="D278" s="211"/>
      <c r="E278" s="205"/>
      <c r="F278" s="205"/>
      <c r="G278" s="205"/>
      <c r="H278" s="212"/>
      <c r="I278" s="213"/>
      <c r="J278" s="205"/>
      <c r="K278" s="205"/>
      <c r="L278" s="205"/>
      <c r="M278" s="205"/>
      <c r="N278" s="205"/>
      <c r="O278" s="205"/>
      <c r="P278" s="205"/>
      <c r="Q278" s="205"/>
      <c r="R278" s="205"/>
      <c r="S278" s="205"/>
      <c r="T278" s="212"/>
      <c r="U278" s="205"/>
      <c r="V278" s="205"/>
      <c r="W278" s="184"/>
    </row>
    <row r="279" spans="2:23" x14ac:dyDescent="0.5">
      <c r="B279" s="211"/>
      <c r="C279" s="211"/>
      <c r="D279" s="211"/>
      <c r="E279" s="205"/>
      <c r="F279" s="205"/>
      <c r="G279" s="205"/>
      <c r="H279" s="212"/>
      <c r="I279" s="213"/>
      <c r="J279" s="205"/>
      <c r="K279" s="205"/>
      <c r="L279" s="205"/>
      <c r="M279" s="205"/>
      <c r="N279" s="205"/>
      <c r="O279" s="205"/>
      <c r="P279" s="205"/>
      <c r="Q279" s="205"/>
      <c r="R279" s="205"/>
      <c r="S279" s="205"/>
      <c r="T279" s="212"/>
      <c r="U279" s="205"/>
      <c r="V279" s="205"/>
      <c r="W279" s="184"/>
    </row>
    <row r="280" spans="2:23" x14ac:dyDescent="0.5">
      <c r="B280" s="211"/>
      <c r="C280" s="211"/>
      <c r="D280" s="211"/>
      <c r="E280" s="205"/>
      <c r="F280" s="205"/>
      <c r="G280" s="205"/>
      <c r="H280" s="212"/>
      <c r="I280" s="213"/>
      <c r="J280" s="205"/>
      <c r="K280" s="205"/>
      <c r="L280" s="205"/>
      <c r="M280" s="205"/>
      <c r="N280" s="205"/>
      <c r="O280" s="205"/>
      <c r="P280" s="205"/>
      <c r="Q280" s="205"/>
      <c r="R280" s="205"/>
      <c r="S280" s="205"/>
      <c r="T280" s="212"/>
      <c r="U280" s="205"/>
      <c r="V280" s="205"/>
      <c r="W280" s="184"/>
    </row>
    <row r="281" spans="2:23" x14ac:dyDescent="0.5">
      <c r="B281" s="211"/>
      <c r="C281" s="211"/>
      <c r="D281" s="211"/>
      <c r="E281" s="205"/>
      <c r="F281" s="205"/>
      <c r="G281" s="205"/>
      <c r="H281" s="212"/>
      <c r="I281" s="213"/>
      <c r="J281" s="205"/>
      <c r="K281" s="205"/>
      <c r="L281" s="205"/>
      <c r="M281" s="205"/>
      <c r="N281" s="205"/>
      <c r="O281" s="205"/>
      <c r="P281" s="205"/>
      <c r="Q281" s="205"/>
      <c r="R281" s="205"/>
      <c r="S281" s="205"/>
      <c r="T281" s="212"/>
      <c r="U281" s="205"/>
      <c r="V281" s="205"/>
      <c r="W281" s="184"/>
    </row>
    <row r="282" spans="2:23" x14ac:dyDescent="0.5">
      <c r="B282" s="211"/>
      <c r="C282" s="211"/>
      <c r="D282" s="211"/>
      <c r="E282" s="205"/>
      <c r="F282" s="205"/>
      <c r="G282" s="205"/>
      <c r="H282" s="212"/>
      <c r="I282" s="213"/>
      <c r="J282" s="205"/>
      <c r="K282" s="205"/>
      <c r="L282" s="205"/>
      <c r="M282" s="205"/>
      <c r="N282" s="205"/>
      <c r="O282" s="205"/>
      <c r="P282" s="205"/>
      <c r="Q282" s="205"/>
      <c r="R282" s="205"/>
      <c r="S282" s="205"/>
      <c r="T282" s="212"/>
      <c r="U282" s="205"/>
      <c r="V282" s="205"/>
      <c r="W282" s="184"/>
    </row>
    <row r="283" spans="2:23" x14ac:dyDescent="0.5">
      <c r="B283" s="211"/>
      <c r="C283" s="211"/>
      <c r="D283" s="211"/>
      <c r="E283" s="205"/>
      <c r="F283" s="205"/>
      <c r="G283" s="205"/>
      <c r="H283" s="212"/>
      <c r="I283" s="213"/>
      <c r="J283" s="205"/>
      <c r="K283" s="205"/>
      <c r="L283" s="205"/>
      <c r="M283" s="205"/>
      <c r="N283" s="205"/>
      <c r="O283" s="205"/>
      <c r="P283" s="205"/>
      <c r="Q283" s="205"/>
      <c r="R283" s="205"/>
      <c r="S283" s="205"/>
      <c r="T283" s="212"/>
      <c r="U283" s="205"/>
      <c r="V283" s="205"/>
      <c r="W283" s="184"/>
    </row>
    <row r="284" spans="2:23" x14ac:dyDescent="0.5">
      <c r="B284" s="211"/>
      <c r="C284" s="211"/>
      <c r="D284" s="211"/>
      <c r="E284" s="205"/>
      <c r="F284" s="205"/>
      <c r="G284" s="205"/>
      <c r="H284" s="212"/>
      <c r="I284" s="213"/>
      <c r="J284" s="205"/>
      <c r="K284" s="205"/>
      <c r="L284" s="205"/>
      <c r="M284" s="205"/>
      <c r="N284" s="205"/>
      <c r="O284" s="205"/>
      <c r="P284" s="205"/>
      <c r="Q284" s="205"/>
      <c r="R284" s="205"/>
      <c r="S284" s="205"/>
      <c r="T284" s="212"/>
      <c r="U284" s="205"/>
      <c r="V284" s="205"/>
      <c r="W284" s="184"/>
    </row>
    <row r="285" spans="2:23" x14ac:dyDescent="0.5">
      <c r="B285" s="211"/>
      <c r="C285" s="211"/>
      <c r="D285" s="211"/>
      <c r="E285" s="205"/>
      <c r="F285" s="205"/>
      <c r="G285" s="205"/>
      <c r="H285" s="212"/>
      <c r="I285" s="213"/>
      <c r="J285" s="205"/>
      <c r="K285" s="205"/>
      <c r="L285" s="205"/>
      <c r="M285" s="205"/>
      <c r="N285" s="205"/>
      <c r="O285" s="205"/>
      <c r="P285" s="205"/>
      <c r="Q285" s="205"/>
      <c r="R285" s="205"/>
      <c r="S285" s="205"/>
      <c r="T285" s="212"/>
      <c r="U285" s="205"/>
      <c r="V285" s="205"/>
      <c r="W285" s="184"/>
    </row>
    <row r="286" spans="2:23" x14ac:dyDescent="0.5">
      <c r="B286" s="211"/>
      <c r="C286" s="211"/>
      <c r="D286" s="211"/>
      <c r="E286" s="205"/>
      <c r="F286" s="205"/>
      <c r="G286" s="205"/>
      <c r="H286" s="212"/>
      <c r="I286" s="213"/>
      <c r="J286" s="205"/>
      <c r="K286" s="205"/>
      <c r="L286" s="205"/>
      <c r="M286" s="205"/>
      <c r="N286" s="205"/>
      <c r="O286" s="205"/>
      <c r="P286" s="205"/>
      <c r="Q286" s="205"/>
      <c r="R286" s="205"/>
      <c r="S286" s="205"/>
      <c r="T286" s="212"/>
      <c r="U286" s="205"/>
      <c r="V286" s="205"/>
      <c r="W286" s="184"/>
    </row>
    <row r="287" spans="2:23" x14ac:dyDescent="0.5">
      <c r="B287" s="211"/>
      <c r="C287" s="211"/>
      <c r="D287" s="211"/>
      <c r="E287" s="205"/>
      <c r="F287" s="205"/>
      <c r="G287" s="205"/>
      <c r="H287" s="212"/>
      <c r="I287" s="213"/>
      <c r="J287" s="205"/>
      <c r="K287" s="205"/>
      <c r="L287" s="205"/>
      <c r="M287" s="205"/>
      <c r="N287" s="205"/>
      <c r="O287" s="205"/>
      <c r="P287" s="205"/>
      <c r="Q287" s="205"/>
      <c r="R287" s="205"/>
      <c r="S287" s="205"/>
      <c r="T287" s="212"/>
      <c r="U287" s="205"/>
      <c r="V287" s="205"/>
      <c r="W287" s="184"/>
    </row>
    <row r="288" spans="2:23" x14ac:dyDescent="0.5">
      <c r="B288" s="211"/>
      <c r="C288" s="211"/>
      <c r="D288" s="211"/>
      <c r="E288" s="205"/>
      <c r="F288" s="205"/>
      <c r="G288" s="205"/>
      <c r="H288" s="212"/>
      <c r="I288" s="213"/>
      <c r="J288" s="205"/>
      <c r="K288" s="205"/>
      <c r="L288" s="205"/>
      <c r="M288" s="205"/>
      <c r="N288" s="205"/>
      <c r="O288" s="205"/>
      <c r="P288" s="205"/>
      <c r="Q288" s="205"/>
      <c r="R288" s="205"/>
      <c r="S288" s="205"/>
      <c r="T288" s="212"/>
      <c r="U288" s="205"/>
      <c r="V288" s="205"/>
      <c r="W288" s="184"/>
    </row>
    <row r="289" spans="2:23" x14ac:dyDescent="0.5">
      <c r="B289" s="211"/>
      <c r="C289" s="211"/>
      <c r="D289" s="211"/>
      <c r="E289" s="205"/>
      <c r="F289" s="205"/>
      <c r="G289" s="205"/>
      <c r="H289" s="212"/>
      <c r="I289" s="213"/>
      <c r="J289" s="205"/>
      <c r="K289" s="205"/>
      <c r="L289" s="205"/>
      <c r="M289" s="205"/>
      <c r="N289" s="205"/>
      <c r="O289" s="205"/>
      <c r="P289" s="205"/>
      <c r="Q289" s="205"/>
      <c r="R289" s="205"/>
      <c r="S289" s="205"/>
      <c r="T289" s="212"/>
      <c r="U289" s="205"/>
      <c r="V289" s="205"/>
      <c r="W289" s="184"/>
    </row>
    <row r="290" spans="2:23" x14ac:dyDescent="0.5">
      <c r="B290" s="215"/>
      <c r="C290" s="215"/>
      <c r="D290" s="215"/>
      <c r="E290" s="214"/>
      <c r="F290" s="214"/>
      <c r="G290" s="214"/>
      <c r="H290" s="216"/>
      <c r="I290" s="217"/>
      <c r="J290" s="214"/>
      <c r="K290" s="214"/>
      <c r="L290" s="214"/>
      <c r="M290" s="214"/>
      <c r="N290" s="214"/>
      <c r="O290" s="214"/>
      <c r="P290" s="214"/>
      <c r="Q290" s="214"/>
      <c r="R290" s="214"/>
      <c r="S290" s="214"/>
      <c r="T290" s="216"/>
      <c r="U290" s="214"/>
      <c r="V290" s="214"/>
      <c r="W290" s="184"/>
    </row>
    <row r="291" spans="2:23" x14ac:dyDescent="0.5">
      <c r="B291" s="300"/>
      <c r="C291" s="218"/>
      <c r="D291" s="218"/>
      <c r="E291" s="218"/>
    </row>
    <row r="292" spans="2:23" x14ac:dyDescent="0.5">
      <c r="B292" s="300"/>
      <c r="C292" s="218"/>
      <c r="D292" s="218"/>
      <c r="E292" s="218"/>
    </row>
    <row r="293" spans="2:23" x14ac:dyDescent="0.5">
      <c r="B293" s="300"/>
      <c r="C293" s="218"/>
      <c r="D293" s="218"/>
      <c r="E293" s="218"/>
    </row>
    <row r="294" spans="2:23" x14ac:dyDescent="0.5">
      <c r="C294" s="218"/>
      <c r="D294" s="218"/>
      <c r="E294" s="218"/>
    </row>
    <row r="295" spans="2:23" x14ac:dyDescent="0.5">
      <c r="C295" s="218"/>
      <c r="D295" s="218"/>
      <c r="E295" s="218"/>
    </row>
    <row r="296" spans="2:23" x14ac:dyDescent="0.5">
      <c r="C296" s="218"/>
      <c r="D296" s="218"/>
      <c r="E296" s="218"/>
    </row>
    <row r="297" spans="2:23" x14ac:dyDescent="0.5">
      <c r="C297" s="218"/>
      <c r="D297" s="218"/>
      <c r="E297" s="218"/>
      <c r="I297" s="184"/>
    </row>
    <row r="298" spans="2:23" x14ac:dyDescent="0.5">
      <c r="C298" s="218"/>
      <c r="D298" s="218"/>
      <c r="E298" s="218"/>
      <c r="I298" s="184"/>
    </row>
    <row r="299" spans="2:23" x14ac:dyDescent="0.5">
      <c r="C299" s="218"/>
      <c r="D299" s="218"/>
      <c r="E299" s="218"/>
      <c r="I299" s="184"/>
    </row>
    <row r="300" spans="2:23" x14ac:dyDescent="0.5">
      <c r="C300" s="218"/>
      <c r="D300" s="218"/>
      <c r="E300" s="218"/>
      <c r="I300" s="184"/>
    </row>
    <row r="301" spans="2:23" x14ac:dyDescent="0.5">
      <c r="C301" s="218"/>
      <c r="D301" s="218"/>
      <c r="E301" s="218"/>
      <c r="I301" s="184"/>
    </row>
    <row r="302" spans="2:23" x14ac:dyDescent="0.5">
      <c r="C302" s="218"/>
      <c r="D302" s="218"/>
      <c r="E302" s="218"/>
      <c r="I302" s="184"/>
    </row>
    <row r="303" spans="2:23" x14ac:dyDescent="0.5">
      <c r="C303" s="218"/>
      <c r="D303" s="218"/>
      <c r="E303" s="218"/>
      <c r="I303" s="184"/>
    </row>
    <row r="304" spans="2:23" x14ac:dyDescent="0.5">
      <c r="C304" s="218"/>
      <c r="D304" s="218"/>
      <c r="E304" s="218"/>
      <c r="I304" s="184"/>
    </row>
    <row r="305" spans="3:9" x14ac:dyDescent="0.5">
      <c r="C305" s="218"/>
      <c r="D305" s="218"/>
      <c r="E305" s="218"/>
      <c r="I305" s="184"/>
    </row>
    <row r="306" spans="3:9" x14ac:dyDescent="0.5">
      <c r="C306" s="218"/>
      <c r="D306" s="218"/>
      <c r="E306" s="218"/>
      <c r="I306" s="184"/>
    </row>
    <row r="307" spans="3:9" x14ac:dyDescent="0.5">
      <c r="C307" s="218"/>
      <c r="D307" s="218"/>
      <c r="E307" s="218"/>
      <c r="I307" s="184"/>
    </row>
    <row r="308" spans="3:9" x14ac:dyDescent="0.5">
      <c r="C308" s="218"/>
      <c r="D308" s="218"/>
      <c r="E308" s="218"/>
      <c r="I308" s="184"/>
    </row>
    <row r="309" spans="3:9" x14ac:dyDescent="0.5">
      <c r="C309" s="218"/>
      <c r="D309" s="218"/>
      <c r="E309" s="218"/>
      <c r="I309" s="184"/>
    </row>
    <row r="310" spans="3:9" x14ac:dyDescent="0.5">
      <c r="C310" s="218"/>
      <c r="D310" s="218"/>
      <c r="E310" s="218"/>
      <c r="I310" s="184"/>
    </row>
    <row r="311" spans="3:9" x14ac:dyDescent="0.5">
      <c r="C311" s="218"/>
      <c r="D311" s="218"/>
      <c r="E311" s="218"/>
      <c r="I311" s="184"/>
    </row>
    <row r="312" spans="3:9" x14ac:dyDescent="0.5">
      <c r="C312" s="218"/>
      <c r="D312" s="218"/>
      <c r="E312" s="218"/>
      <c r="I312" s="184"/>
    </row>
    <row r="313" spans="3:9" x14ac:dyDescent="0.5">
      <c r="C313" s="218"/>
      <c r="D313" s="218"/>
      <c r="E313" s="218"/>
      <c r="I313" s="184"/>
    </row>
    <row r="314" spans="3:9" x14ac:dyDescent="0.5">
      <c r="C314" s="218"/>
      <c r="D314" s="218"/>
      <c r="E314" s="218"/>
      <c r="I314" s="184"/>
    </row>
    <row r="315" spans="3:9" x14ac:dyDescent="0.5">
      <c r="C315" s="218"/>
      <c r="D315" s="218"/>
      <c r="E315" s="218"/>
      <c r="I315" s="184"/>
    </row>
    <row r="316" spans="3:9" x14ac:dyDescent="0.5">
      <c r="C316" s="218"/>
      <c r="D316" s="218"/>
      <c r="E316" s="218"/>
      <c r="I316" s="184"/>
    </row>
    <row r="317" spans="3:9" x14ac:dyDescent="0.5">
      <c r="C317" s="218"/>
      <c r="D317" s="218"/>
      <c r="E317" s="218"/>
      <c r="I317" s="184"/>
    </row>
    <row r="318" spans="3:9" x14ac:dyDescent="0.5">
      <c r="C318" s="218"/>
      <c r="D318" s="218"/>
      <c r="E318" s="218"/>
      <c r="I318" s="184"/>
    </row>
    <row r="319" spans="3:9" x14ac:dyDescent="0.5">
      <c r="C319" s="218"/>
      <c r="D319" s="218"/>
      <c r="E319" s="218"/>
      <c r="I319" s="184"/>
    </row>
    <row r="320" spans="3:9" x14ac:dyDescent="0.5">
      <c r="C320" s="218"/>
      <c r="D320" s="218"/>
      <c r="E320" s="218"/>
      <c r="I320" s="184"/>
    </row>
    <row r="321" spans="3:9" x14ac:dyDescent="0.5">
      <c r="C321" s="218"/>
      <c r="D321" s="218"/>
      <c r="E321" s="218"/>
      <c r="I321" s="184"/>
    </row>
  </sheetData>
  <sortState xmlns:xlrd2="http://schemas.microsoft.com/office/spreadsheetml/2017/richdata2" ref="B21:B215">
    <sortCondition ref="B21:B215"/>
  </sortState>
  <mergeCells count="2">
    <mergeCell ref="C7:I7"/>
    <mergeCell ref="J7:S7"/>
  </mergeCells>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59"/>
  <sheetViews>
    <sheetView showGridLines="0" showRowColHeaders="0" zoomScale="85" zoomScaleNormal="85" workbookViewId="0">
      <pane ySplit="10" topLeftCell="A11" activePane="bottomLeft" state="frozen"/>
      <selection pane="bottomLeft" activeCell="G13" sqref="G13"/>
    </sheetView>
  </sheetViews>
  <sheetFormatPr defaultRowHeight="14.4" x14ac:dyDescent="0.55000000000000004"/>
  <cols>
    <col min="1" max="1" width="0.83984375" style="14" customWidth="1"/>
    <col min="2" max="2" width="15.26171875" customWidth="1"/>
    <col min="3" max="3" width="12" bestFit="1" customWidth="1"/>
    <col min="4" max="4" width="34.578125" customWidth="1"/>
    <col min="5" max="5" width="12.68359375" customWidth="1"/>
    <col min="6" max="6" width="14.41796875" customWidth="1"/>
    <col min="7" max="7" width="19.578125" style="353" customWidth="1"/>
    <col min="8" max="8" width="19.68359375" customWidth="1"/>
    <col min="9" max="9" width="12.68359375" customWidth="1"/>
    <col min="10" max="10" width="34.578125" customWidth="1"/>
    <col min="11" max="11" width="15.83984375" bestFit="1" customWidth="1"/>
    <col min="12" max="12" width="45.578125" bestFit="1" customWidth="1"/>
  </cols>
  <sheetData>
    <row r="1" spans="1:11" ht="23.1" x14ac:dyDescent="0.85">
      <c r="B1" s="81" t="s">
        <v>178</v>
      </c>
      <c r="E1" s="56" t="s">
        <v>522</v>
      </c>
      <c r="F1" s="56"/>
    </row>
    <row r="3" spans="1:11" s="267" customFormat="1" x14ac:dyDescent="0.55000000000000004">
      <c r="A3" s="37"/>
      <c r="B3" s="268" t="s">
        <v>462</v>
      </c>
      <c r="G3" s="354"/>
    </row>
    <row r="4" spans="1:11" s="267" customFormat="1" x14ac:dyDescent="0.55000000000000004">
      <c r="A4" s="37"/>
      <c r="B4" s="268" t="s">
        <v>523</v>
      </c>
      <c r="G4" s="354"/>
    </row>
    <row r="5" spans="1:11" s="237" customFormat="1" ht="5.25" customHeight="1" x14ac:dyDescent="0.55000000000000004">
      <c r="A5" s="14"/>
      <c r="G5" s="354"/>
    </row>
    <row r="6" spans="1:11" s="239" customFormat="1" ht="14.7" thickBot="1" x14ac:dyDescent="0.6">
      <c r="A6" s="14"/>
      <c r="B6" s="311" t="s">
        <v>182</v>
      </c>
      <c r="C6" s="238"/>
      <c r="D6" s="238"/>
      <c r="E6" s="238"/>
      <c r="F6" s="238"/>
      <c r="G6" s="355"/>
    </row>
    <row r="7" spans="1:11" ht="15.75" customHeight="1" thickTop="1" thickBot="1" x14ac:dyDescent="0.65">
      <c r="H7" s="394" t="s">
        <v>180</v>
      </c>
      <c r="I7" s="395"/>
      <c r="J7" s="395"/>
      <c r="K7" s="396"/>
    </row>
    <row r="8" spans="1:11" ht="15" customHeight="1" thickTop="1" x14ac:dyDescent="0.6">
      <c r="B8" s="219" t="s">
        <v>461</v>
      </c>
      <c r="C8" s="219"/>
      <c r="D8" s="219"/>
      <c r="E8" s="177"/>
      <c r="F8" s="219"/>
      <c r="G8" s="356"/>
      <c r="H8" s="315"/>
      <c r="I8" s="315"/>
      <c r="J8" s="315"/>
      <c r="K8" s="315"/>
    </row>
    <row r="9" spans="1:11" ht="15.75" customHeight="1" x14ac:dyDescent="0.6">
      <c r="H9" s="315"/>
      <c r="I9" s="315"/>
      <c r="J9" s="315"/>
      <c r="K9" s="315"/>
    </row>
    <row r="10" spans="1:11" s="178" customFormat="1" ht="43.2" x14ac:dyDescent="0.55000000000000004">
      <c r="A10" s="352"/>
      <c r="B10" s="179" t="s">
        <v>43</v>
      </c>
      <c r="C10" s="179" t="s">
        <v>44</v>
      </c>
      <c r="D10" s="179" t="s">
        <v>41</v>
      </c>
      <c r="E10" s="179" t="s">
        <v>47</v>
      </c>
      <c r="F10" s="179" t="s">
        <v>542</v>
      </c>
      <c r="G10" s="357" t="s">
        <v>543</v>
      </c>
      <c r="H10" s="180" t="s">
        <v>45</v>
      </c>
      <c r="I10" s="180" t="s">
        <v>46</v>
      </c>
      <c r="J10" s="180" t="s">
        <v>42</v>
      </c>
      <c r="K10" s="180" t="s">
        <v>48</v>
      </c>
    </row>
    <row r="11" spans="1:11" x14ac:dyDescent="0.55000000000000004">
      <c r="B11" s="21"/>
      <c r="C11" s="21"/>
      <c r="D11" s="21"/>
      <c r="E11" s="21"/>
      <c r="F11" s="21" t="s">
        <v>64</v>
      </c>
      <c r="G11" s="358">
        <v>100</v>
      </c>
      <c r="H11" s="23"/>
      <c r="I11" s="23"/>
      <c r="J11" s="23"/>
      <c r="K11" s="23"/>
    </row>
    <row r="12" spans="1:11" x14ac:dyDescent="0.55000000000000004">
      <c r="B12" s="18"/>
      <c r="C12" s="18"/>
      <c r="D12" s="18"/>
      <c r="E12" s="18"/>
      <c r="F12" s="18" t="s">
        <v>544</v>
      </c>
      <c r="G12" s="359">
        <v>2000</v>
      </c>
      <c r="H12" s="19"/>
      <c r="I12" s="19"/>
      <c r="J12" s="19"/>
      <c r="K12" s="19"/>
    </row>
    <row r="13" spans="1:11" x14ac:dyDescent="0.55000000000000004">
      <c r="B13" s="18"/>
      <c r="C13" s="18"/>
      <c r="D13" s="18"/>
      <c r="E13" s="18"/>
      <c r="F13" s="18"/>
      <c r="G13" s="359">
        <v>0</v>
      </c>
      <c r="H13" s="19"/>
      <c r="I13" s="19"/>
      <c r="J13" s="19"/>
      <c r="K13" s="19"/>
    </row>
    <row r="14" spans="1:11" x14ac:dyDescent="0.55000000000000004">
      <c r="B14" s="18"/>
      <c r="C14" s="18"/>
      <c r="D14" s="18"/>
      <c r="E14" s="18"/>
      <c r="F14" s="18"/>
      <c r="G14" s="359">
        <v>0</v>
      </c>
      <c r="H14" s="19"/>
      <c r="I14" s="19"/>
      <c r="J14" s="19"/>
      <c r="K14" s="19"/>
    </row>
    <row r="15" spans="1:11" x14ac:dyDescent="0.55000000000000004">
      <c r="B15" s="18"/>
      <c r="C15" s="18"/>
      <c r="D15" s="18"/>
      <c r="E15" s="18"/>
      <c r="F15" s="18"/>
      <c r="G15" s="359">
        <v>0</v>
      </c>
      <c r="H15" s="19"/>
      <c r="I15" s="19"/>
      <c r="J15" s="19"/>
      <c r="K15" s="19"/>
    </row>
    <row r="16" spans="1:11" x14ac:dyDescent="0.55000000000000004">
      <c r="B16" s="18"/>
      <c r="C16" s="18"/>
      <c r="D16" s="18"/>
      <c r="E16" s="18"/>
      <c r="F16" s="18"/>
      <c r="G16" s="359">
        <v>0</v>
      </c>
      <c r="H16" s="19"/>
      <c r="I16" s="19"/>
      <c r="J16" s="19"/>
      <c r="K16" s="19"/>
    </row>
    <row r="17" spans="2:11" x14ac:dyDescent="0.55000000000000004">
      <c r="B17" s="18"/>
      <c r="C17" s="18"/>
      <c r="D17" s="18"/>
      <c r="E17" s="18"/>
      <c r="F17" s="18"/>
      <c r="G17" s="359">
        <v>0</v>
      </c>
      <c r="H17" s="19"/>
      <c r="I17" s="19"/>
      <c r="J17" s="19"/>
      <c r="K17" s="19"/>
    </row>
    <row r="18" spans="2:11" x14ac:dyDescent="0.55000000000000004">
      <c r="B18" s="18"/>
      <c r="C18" s="18"/>
      <c r="D18" s="18"/>
      <c r="E18" s="18"/>
      <c r="F18" s="18"/>
      <c r="G18" s="359">
        <v>0</v>
      </c>
      <c r="H18" s="19"/>
      <c r="I18" s="19"/>
      <c r="J18" s="19"/>
      <c r="K18" s="19"/>
    </row>
    <row r="19" spans="2:11" x14ac:dyDescent="0.55000000000000004">
      <c r="B19" s="18"/>
      <c r="C19" s="18"/>
      <c r="D19" s="18"/>
      <c r="E19" s="18"/>
      <c r="F19" s="18"/>
      <c r="G19" s="359">
        <v>0</v>
      </c>
      <c r="H19" s="19"/>
      <c r="I19" s="19"/>
      <c r="J19" s="19"/>
      <c r="K19" s="19"/>
    </row>
    <row r="20" spans="2:11" x14ac:dyDescent="0.55000000000000004">
      <c r="B20" s="18"/>
      <c r="C20" s="18"/>
      <c r="D20" s="18"/>
      <c r="E20" s="18"/>
      <c r="F20" s="18"/>
      <c r="G20" s="359">
        <v>0</v>
      </c>
      <c r="H20" s="19"/>
      <c r="I20" s="19"/>
      <c r="J20" s="19"/>
      <c r="K20" s="19"/>
    </row>
    <row r="21" spans="2:11" x14ac:dyDescent="0.55000000000000004">
      <c r="B21" s="18"/>
      <c r="C21" s="18"/>
      <c r="D21" s="18"/>
      <c r="E21" s="18"/>
      <c r="F21" s="18"/>
      <c r="G21" s="359">
        <v>0</v>
      </c>
      <c r="H21" s="19"/>
      <c r="I21" s="19"/>
      <c r="J21" s="19"/>
      <c r="K21" s="19"/>
    </row>
    <row r="22" spans="2:11" x14ac:dyDescent="0.55000000000000004">
      <c r="B22" s="18"/>
      <c r="C22" s="18"/>
      <c r="D22" s="18"/>
      <c r="E22" s="18"/>
      <c r="F22" s="18"/>
      <c r="G22" s="359">
        <v>0</v>
      </c>
      <c r="H22" s="19"/>
      <c r="I22" s="19"/>
      <c r="J22" s="19"/>
      <c r="K22" s="19"/>
    </row>
    <row r="23" spans="2:11" x14ac:dyDescent="0.55000000000000004">
      <c r="B23" s="18"/>
      <c r="C23" s="18"/>
      <c r="D23" s="18"/>
      <c r="E23" s="18"/>
      <c r="F23" s="18"/>
      <c r="G23" s="359">
        <v>0</v>
      </c>
      <c r="H23" s="19"/>
      <c r="I23" s="19"/>
      <c r="J23" s="19"/>
      <c r="K23" s="19"/>
    </row>
    <row r="24" spans="2:11" x14ac:dyDescent="0.55000000000000004">
      <c r="B24" s="18"/>
      <c r="C24" s="18"/>
      <c r="D24" s="18"/>
      <c r="E24" s="18"/>
      <c r="F24" s="18"/>
      <c r="G24" s="359">
        <v>0</v>
      </c>
      <c r="H24" s="19"/>
      <c r="I24" s="19"/>
      <c r="J24" s="19"/>
      <c r="K24" s="19"/>
    </row>
    <row r="25" spans="2:11" x14ac:dyDescent="0.55000000000000004">
      <c r="B25" s="18"/>
      <c r="C25" s="18"/>
      <c r="D25" s="18"/>
      <c r="E25" s="18"/>
      <c r="F25" s="18"/>
      <c r="G25" s="359">
        <v>0</v>
      </c>
      <c r="H25" s="19"/>
      <c r="I25" s="19"/>
      <c r="J25" s="19"/>
      <c r="K25" s="19"/>
    </row>
    <row r="26" spans="2:11" x14ac:dyDescent="0.55000000000000004">
      <c r="B26" s="18"/>
      <c r="C26" s="18"/>
      <c r="D26" s="18"/>
      <c r="E26" s="18"/>
      <c r="F26" s="18"/>
      <c r="G26" s="359">
        <v>0</v>
      </c>
      <c r="H26" s="19"/>
      <c r="I26" s="19"/>
      <c r="J26" s="19"/>
      <c r="K26" s="19"/>
    </row>
    <row r="27" spans="2:11" x14ac:dyDescent="0.55000000000000004">
      <c r="B27" s="18"/>
      <c r="C27" s="18"/>
      <c r="D27" s="18"/>
      <c r="E27" s="18"/>
      <c r="F27" s="18"/>
      <c r="G27" s="359">
        <v>0</v>
      </c>
      <c r="H27" s="19"/>
      <c r="I27" s="19"/>
      <c r="J27" s="19"/>
      <c r="K27" s="19"/>
    </row>
    <row r="28" spans="2:11" x14ac:dyDescent="0.55000000000000004">
      <c r="B28" s="18"/>
      <c r="C28" s="18"/>
      <c r="D28" s="18"/>
      <c r="E28" s="18"/>
      <c r="F28" s="18"/>
      <c r="G28" s="359">
        <v>0</v>
      </c>
      <c r="H28" s="19"/>
      <c r="I28" s="19"/>
      <c r="J28" s="19"/>
      <c r="K28" s="19"/>
    </row>
    <row r="29" spans="2:11" x14ac:dyDescent="0.55000000000000004">
      <c r="B29" s="18"/>
      <c r="C29" s="18"/>
      <c r="D29" s="18"/>
      <c r="E29" s="18"/>
      <c r="F29" s="18"/>
      <c r="G29" s="359">
        <v>0</v>
      </c>
      <c r="H29" s="19"/>
      <c r="I29" s="19"/>
      <c r="J29" s="19"/>
      <c r="K29" s="19"/>
    </row>
    <row r="30" spans="2:11" x14ac:dyDescent="0.55000000000000004">
      <c r="B30" s="18"/>
      <c r="C30" s="18"/>
      <c r="D30" s="18"/>
      <c r="E30" s="18"/>
      <c r="F30" s="18"/>
      <c r="G30" s="359">
        <v>0</v>
      </c>
      <c r="H30" s="19"/>
      <c r="I30" s="19"/>
      <c r="J30" s="19"/>
      <c r="K30" s="19"/>
    </row>
    <row r="31" spans="2:11" x14ac:dyDescent="0.55000000000000004">
      <c r="B31" s="18"/>
      <c r="C31" s="18"/>
      <c r="D31" s="18"/>
      <c r="E31" s="18"/>
      <c r="F31" s="18"/>
      <c r="G31" s="359">
        <v>0</v>
      </c>
      <c r="H31" s="19"/>
      <c r="I31" s="19"/>
      <c r="J31" s="19"/>
      <c r="K31" s="19"/>
    </row>
    <row r="32" spans="2:11" x14ac:dyDescent="0.55000000000000004">
      <c r="B32" s="18"/>
      <c r="C32" s="18"/>
      <c r="D32" s="18"/>
      <c r="E32" s="18"/>
      <c r="F32" s="18"/>
      <c r="G32" s="359">
        <v>0</v>
      </c>
      <c r="H32" s="19"/>
      <c r="I32" s="19"/>
      <c r="J32" s="19"/>
      <c r="K32" s="19"/>
    </row>
    <row r="33" spans="2:11" x14ac:dyDescent="0.55000000000000004">
      <c r="B33" s="18"/>
      <c r="C33" s="18"/>
      <c r="D33" s="18"/>
      <c r="E33" s="18"/>
      <c r="F33" s="18"/>
      <c r="G33" s="359">
        <v>0</v>
      </c>
      <c r="H33" s="19"/>
      <c r="I33" s="19"/>
      <c r="J33" s="19"/>
      <c r="K33" s="19"/>
    </row>
    <row r="34" spans="2:11" x14ac:dyDescent="0.55000000000000004">
      <c r="B34" s="18"/>
      <c r="C34" s="18"/>
      <c r="D34" s="18"/>
      <c r="E34" s="18"/>
      <c r="F34" s="18"/>
      <c r="G34" s="359">
        <v>0</v>
      </c>
      <c r="H34" s="19"/>
      <c r="I34" s="19"/>
      <c r="J34" s="19"/>
      <c r="K34" s="19"/>
    </row>
    <row r="35" spans="2:11" x14ac:dyDescent="0.55000000000000004">
      <c r="B35" s="18"/>
      <c r="C35" s="18"/>
      <c r="D35" s="18"/>
      <c r="E35" s="18"/>
      <c r="F35" s="18"/>
      <c r="G35" s="359">
        <v>0</v>
      </c>
      <c r="H35" s="19"/>
      <c r="I35" s="19"/>
      <c r="J35" s="19"/>
      <c r="K35" s="19"/>
    </row>
    <row r="36" spans="2:11" x14ac:dyDescent="0.55000000000000004">
      <c r="B36" s="18"/>
      <c r="C36" s="18"/>
      <c r="D36" s="18"/>
      <c r="E36" s="18"/>
      <c r="F36" s="18"/>
      <c r="G36" s="359">
        <v>0</v>
      </c>
      <c r="H36" s="19"/>
      <c r="I36" s="19"/>
      <c r="J36" s="19"/>
      <c r="K36" s="19"/>
    </row>
    <row r="37" spans="2:11" x14ac:dyDescent="0.55000000000000004">
      <c r="B37" s="18"/>
      <c r="C37" s="18"/>
      <c r="D37" s="18"/>
      <c r="E37" s="18"/>
      <c r="F37" s="18"/>
      <c r="G37" s="359">
        <v>0</v>
      </c>
      <c r="H37" s="19"/>
      <c r="I37" s="19"/>
      <c r="J37" s="19"/>
      <c r="K37" s="19"/>
    </row>
    <row r="38" spans="2:11" x14ac:dyDescent="0.55000000000000004">
      <c r="B38" s="18"/>
      <c r="C38" s="18"/>
      <c r="D38" s="18"/>
      <c r="E38" s="18"/>
      <c r="F38" s="18"/>
      <c r="G38" s="359">
        <v>0</v>
      </c>
      <c r="H38" s="19"/>
      <c r="I38" s="19"/>
      <c r="J38" s="19"/>
      <c r="K38" s="19"/>
    </row>
    <row r="39" spans="2:11" x14ac:dyDescent="0.55000000000000004">
      <c r="B39" s="18"/>
      <c r="C39" s="18"/>
      <c r="D39" s="18"/>
      <c r="E39" s="18"/>
      <c r="F39" s="18"/>
      <c r="G39" s="359">
        <v>0</v>
      </c>
      <c r="H39" s="19"/>
      <c r="I39" s="19"/>
      <c r="J39" s="19"/>
      <c r="K39" s="19"/>
    </row>
    <row r="40" spans="2:11" x14ac:dyDescent="0.55000000000000004">
      <c r="B40" s="18"/>
      <c r="C40" s="18"/>
      <c r="D40" s="18"/>
      <c r="E40" s="18"/>
      <c r="F40" s="18"/>
      <c r="G40" s="359">
        <v>0</v>
      </c>
      <c r="H40" s="19"/>
      <c r="I40" s="19"/>
      <c r="J40" s="19"/>
      <c r="K40" s="19"/>
    </row>
    <row r="41" spans="2:11" x14ac:dyDescent="0.55000000000000004">
      <c r="B41" s="18"/>
      <c r="C41" s="18"/>
      <c r="D41" s="18"/>
      <c r="E41" s="18"/>
      <c r="F41" s="18"/>
      <c r="G41" s="359">
        <v>0</v>
      </c>
      <c r="H41" s="19"/>
      <c r="I41" s="19"/>
      <c r="J41" s="19"/>
      <c r="K41" s="19"/>
    </row>
    <row r="42" spans="2:11" x14ac:dyDescent="0.55000000000000004">
      <c r="B42" s="18"/>
      <c r="C42" s="18"/>
      <c r="D42" s="18"/>
      <c r="E42" s="18"/>
      <c r="F42" s="18"/>
      <c r="G42" s="359">
        <v>0</v>
      </c>
      <c r="H42" s="19"/>
      <c r="I42" s="19"/>
      <c r="J42" s="19"/>
      <c r="K42" s="19"/>
    </row>
    <row r="43" spans="2:11" x14ac:dyDescent="0.55000000000000004">
      <c r="B43" s="18"/>
      <c r="C43" s="18"/>
      <c r="D43" s="18"/>
      <c r="E43" s="18"/>
      <c r="F43" s="18"/>
      <c r="G43" s="359">
        <v>0</v>
      </c>
      <c r="H43" s="19"/>
      <c r="I43" s="19"/>
      <c r="J43" s="19"/>
      <c r="K43" s="19"/>
    </row>
    <row r="44" spans="2:11" x14ac:dyDescent="0.55000000000000004">
      <c r="B44" s="18"/>
      <c r="C44" s="18"/>
      <c r="D44" s="18"/>
      <c r="E44" s="18"/>
      <c r="F44" s="18"/>
      <c r="G44" s="359">
        <v>0</v>
      </c>
      <c r="H44" s="19"/>
      <c r="I44" s="19"/>
      <c r="J44" s="19"/>
      <c r="K44" s="19"/>
    </row>
    <row r="45" spans="2:11" x14ac:dyDescent="0.55000000000000004">
      <c r="B45" s="18"/>
      <c r="C45" s="18"/>
      <c r="D45" s="18"/>
      <c r="E45" s="18"/>
      <c r="F45" s="18"/>
      <c r="G45" s="359">
        <v>0</v>
      </c>
      <c r="H45" s="19"/>
      <c r="I45" s="19"/>
      <c r="J45" s="19"/>
      <c r="K45" s="19"/>
    </row>
    <row r="46" spans="2:11" x14ac:dyDescent="0.55000000000000004">
      <c r="B46" s="18"/>
      <c r="C46" s="18"/>
      <c r="D46" s="18"/>
      <c r="E46" s="18"/>
      <c r="F46" s="18"/>
      <c r="G46" s="359">
        <v>0</v>
      </c>
      <c r="H46" s="19"/>
      <c r="I46" s="19"/>
      <c r="J46" s="19"/>
      <c r="K46" s="19"/>
    </row>
    <row r="47" spans="2:11" x14ac:dyDescent="0.55000000000000004">
      <c r="B47" s="18"/>
      <c r="C47" s="18"/>
      <c r="D47" s="18"/>
      <c r="E47" s="18"/>
      <c r="F47" s="18"/>
      <c r="G47" s="359">
        <v>0</v>
      </c>
      <c r="H47" s="19"/>
      <c r="I47" s="19"/>
      <c r="J47" s="19"/>
      <c r="K47" s="19"/>
    </row>
    <row r="48" spans="2:11" x14ac:dyDescent="0.55000000000000004">
      <c r="B48" s="18"/>
      <c r="C48" s="18"/>
      <c r="D48" s="18"/>
      <c r="E48" s="18"/>
      <c r="F48" s="18"/>
      <c r="G48" s="359">
        <v>0</v>
      </c>
      <c r="H48" s="19"/>
      <c r="I48" s="19"/>
      <c r="J48" s="19"/>
      <c r="K48" s="19"/>
    </row>
    <row r="49" spans="2:11" x14ac:dyDescent="0.55000000000000004">
      <c r="B49" s="18"/>
      <c r="C49" s="18"/>
      <c r="D49" s="18"/>
      <c r="E49" s="18"/>
      <c r="F49" s="18"/>
      <c r="G49" s="359">
        <v>0</v>
      </c>
      <c r="H49" s="19"/>
      <c r="I49" s="19"/>
      <c r="J49" s="19"/>
      <c r="K49" s="19"/>
    </row>
    <row r="50" spans="2:11" x14ac:dyDescent="0.55000000000000004">
      <c r="B50" s="18"/>
      <c r="C50" s="18"/>
      <c r="D50" s="18"/>
      <c r="E50" s="18"/>
      <c r="F50" s="18"/>
      <c r="G50" s="359">
        <v>0</v>
      </c>
      <c r="H50" s="19"/>
      <c r="I50" s="19"/>
      <c r="J50" s="19"/>
      <c r="K50" s="19"/>
    </row>
    <row r="51" spans="2:11" x14ac:dyDescent="0.55000000000000004">
      <c r="B51" s="18"/>
      <c r="C51" s="18"/>
      <c r="D51" s="18"/>
      <c r="E51" s="18"/>
      <c r="F51" s="18"/>
      <c r="G51" s="359">
        <v>0</v>
      </c>
      <c r="H51" s="19"/>
      <c r="I51" s="19"/>
      <c r="J51" s="19"/>
      <c r="K51" s="19"/>
    </row>
    <row r="52" spans="2:11" x14ac:dyDescent="0.55000000000000004">
      <c r="B52" s="18"/>
      <c r="C52" s="18"/>
      <c r="D52" s="18"/>
      <c r="E52" s="18"/>
      <c r="F52" s="18"/>
      <c r="G52" s="359">
        <v>0</v>
      </c>
      <c r="H52" s="19"/>
      <c r="I52" s="19"/>
      <c r="J52" s="19"/>
      <c r="K52" s="19"/>
    </row>
    <row r="53" spans="2:11" x14ac:dyDescent="0.55000000000000004">
      <c r="B53" s="18"/>
      <c r="C53" s="18"/>
      <c r="D53" s="18"/>
      <c r="E53" s="18"/>
      <c r="F53" s="18"/>
      <c r="G53" s="359">
        <v>0</v>
      </c>
      <c r="H53" s="19"/>
      <c r="I53" s="19"/>
      <c r="J53" s="19"/>
      <c r="K53" s="19"/>
    </row>
    <row r="54" spans="2:11" x14ac:dyDescent="0.55000000000000004">
      <c r="B54" s="18"/>
      <c r="C54" s="18"/>
      <c r="D54" s="18"/>
      <c r="E54" s="18"/>
      <c r="F54" s="18"/>
      <c r="G54" s="359">
        <v>0</v>
      </c>
      <c r="H54" s="19"/>
      <c r="I54" s="19"/>
      <c r="J54" s="19"/>
      <c r="K54" s="19"/>
    </row>
    <row r="55" spans="2:11" x14ac:dyDescent="0.55000000000000004">
      <c r="B55" s="18"/>
      <c r="C55" s="18"/>
      <c r="D55" s="18"/>
      <c r="E55" s="18"/>
      <c r="F55" s="18"/>
      <c r="G55" s="359">
        <v>0</v>
      </c>
      <c r="H55" s="19"/>
      <c r="I55" s="19"/>
      <c r="J55" s="19"/>
      <c r="K55" s="19"/>
    </row>
    <row r="56" spans="2:11" x14ac:dyDescent="0.55000000000000004">
      <c r="B56" s="18"/>
      <c r="C56" s="18"/>
      <c r="D56" s="18"/>
      <c r="E56" s="18"/>
      <c r="F56" s="18"/>
      <c r="G56" s="359">
        <v>0</v>
      </c>
      <c r="H56" s="19"/>
      <c r="I56" s="19"/>
      <c r="J56" s="19"/>
      <c r="K56" s="19"/>
    </row>
    <row r="57" spans="2:11" x14ac:dyDescent="0.55000000000000004">
      <c r="B57" s="18"/>
      <c r="C57" s="18"/>
      <c r="D57" s="18"/>
      <c r="E57" s="18"/>
      <c r="F57" s="18"/>
      <c r="G57" s="359">
        <v>0</v>
      </c>
      <c r="H57" s="19"/>
      <c r="I57" s="19"/>
      <c r="J57" s="19"/>
      <c r="K57" s="19"/>
    </row>
    <row r="58" spans="2:11" x14ac:dyDescent="0.55000000000000004">
      <c r="B58" s="20"/>
      <c r="C58" s="20"/>
      <c r="D58" s="20"/>
      <c r="E58" s="20"/>
      <c r="F58" s="20"/>
      <c r="G58" s="360"/>
      <c r="H58" s="20"/>
      <c r="I58" s="20"/>
      <c r="J58" s="20"/>
      <c r="K58" s="20"/>
    </row>
    <row r="59" spans="2:11" x14ac:dyDescent="0.55000000000000004">
      <c r="B59" s="20"/>
      <c r="C59" s="20"/>
      <c r="D59" s="20"/>
      <c r="E59" s="20"/>
      <c r="F59" s="20"/>
      <c r="G59" s="360"/>
      <c r="H59" s="20"/>
      <c r="I59" s="20"/>
      <c r="J59" s="20"/>
      <c r="K59" s="20"/>
    </row>
  </sheetData>
  <mergeCells count="1">
    <mergeCell ref="H7:K7"/>
  </mergeCells>
  <phoneticPr fontId="21" type="noConversion"/>
  <pageMargins left="0.51181102362204722" right="0.51181102362204722" top="0.35433070866141736" bottom="0.35433070866141736" header="0.31496062992125984" footer="0.31496062992125984"/>
  <pageSetup paperSize="8" scale="80" fitToHeight="0" orientation="landscape" r:id="rId1"/>
  <headerFooter>
    <oddFooter>&amp;C&amp;1#&amp;"Arial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EAD2-11A7-4174-BAB2-74F4957B9102}">
  <dimension ref="B1:G259"/>
  <sheetViews>
    <sheetView showGridLines="0" showRowColHeaders="0" workbookViewId="0">
      <selection activeCell="E8" sqref="E8:E9"/>
    </sheetView>
  </sheetViews>
  <sheetFormatPr defaultColWidth="9.15625" defaultRowHeight="14.4" x14ac:dyDescent="0.55000000000000004"/>
  <cols>
    <col min="1" max="1" width="0.83984375" customWidth="1"/>
    <col min="2" max="2" width="13.68359375" bestFit="1" customWidth="1"/>
    <col min="3" max="3" width="20" customWidth="1"/>
    <col min="4" max="4" width="17.578125" customWidth="1"/>
    <col min="5" max="5" width="33.15625" customWidth="1"/>
    <col min="6" max="6" width="23.578125" customWidth="1"/>
    <col min="7" max="7" width="41.26171875" bestFit="1" customWidth="1"/>
  </cols>
  <sheetData>
    <row r="1" spans="2:7" ht="28.15" customHeight="1" x14ac:dyDescent="0.85">
      <c r="B1" s="81" t="s">
        <v>178</v>
      </c>
      <c r="E1" s="56" t="s">
        <v>549</v>
      </c>
    </row>
    <row r="2" spans="2:7" s="184" customFormat="1" ht="6.75" customHeight="1" x14ac:dyDescent="0.5"/>
    <row r="3" spans="2:7" ht="16" customHeight="1" x14ac:dyDescent="0.55000000000000004">
      <c r="B3" s="268" t="s">
        <v>550</v>
      </c>
      <c r="C3" s="237"/>
      <c r="D3" s="237"/>
      <c r="E3" s="237"/>
      <c r="F3" s="237"/>
      <c r="G3" s="237"/>
    </row>
    <row r="4" spans="2:7" ht="16" customHeight="1" x14ac:dyDescent="0.6">
      <c r="B4" s="268" t="s">
        <v>551</v>
      </c>
      <c r="C4" s="237"/>
      <c r="D4" s="237"/>
      <c r="E4" s="237"/>
      <c r="F4" s="237"/>
      <c r="G4" s="237"/>
    </row>
    <row r="5" spans="2:7" ht="16" customHeight="1" x14ac:dyDescent="0.85">
      <c r="B5" s="56"/>
    </row>
    <row r="6" spans="2:7" s="368" customFormat="1" ht="39.75" customHeight="1" x14ac:dyDescent="0.55000000000000004">
      <c r="B6" s="366" t="s">
        <v>552</v>
      </c>
      <c r="C6" s="366" t="s">
        <v>553</v>
      </c>
      <c r="D6" s="366" t="s">
        <v>554</v>
      </c>
      <c r="E6" s="366" t="s">
        <v>555</v>
      </c>
      <c r="F6" s="367" t="s">
        <v>556</v>
      </c>
      <c r="G6" s="366" t="s">
        <v>557</v>
      </c>
    </row>
    <row r="7" spans="2:7" ht="16" customHeight="1" x14ac:dyDescent="0.55000000000000004">
      <c r="B7" s="369"/>
      <c r="C7" s="369"/>
      <c r="D7" s="369"/>
      <c r="E7" s="369"/>
      <c r="F7" s="369"/>
      <c r="G7" s="369"/>
    </row>
    <row r="8" spans="2:7" ht="16" customHeight="1" x14ac:dyDescent="0.55000000000000004">
      <c r="B8" s="370"/>
      <c r="C8" s="370"/>
      <c r="D8" s="370"/>
      <c r="E8" s="370"/>
      <c r="F8" s="370"/>
      <c r="G8" s="370"/>
    </row>
    <row r="9" spans="2:7" ht="16" customHeight="1" x14ac:dyDescent="0.55000000000000004">
      <c r="B9" s="370"/>
      <c r="C9" s="370"/>
      <c r="D9" s="370"/>
      <c r="E9" s="370"/>
      <c r="F9" s="370"/>
      <c r="G9" s="370"/>
    </row>
    <row r="10" spans="2:7" ht="16" customHeight="1" x14ac:dyDescent="0.55000000000000004">
      <c r="B10" s="370"/>
      <c r="C10" s="370"/>
      <c r="D10" s="370"/>
      <c r="E10" s="370"/>
      <c r="F10" s="370"/>
      <c r="G10" s="370"/>
    </row>
    <row r="11" spans="2:7" ht="16" customHeight="1" x14ac:dyDescent="0.55000000000000004">
      <c r="B11" s="370"/>
      <c r="C11" s="370"/>
      <c r="D11" s="370"/>
      <c r="E11" s="370"/>
      <c r="F11" s="370"/>
      <c r="G11" s="370"/>
    </row>
    <row r="12" spans="2:7" ht="16" customHeight="1" x14ac:dyDescent="0.55000000000000004">
      <c r="B12" s="370"/>
      <c r="C12" s="370"/>
      <c r="D12" s="370"/>
      <c r="E12" s="370"/>
      <c r="F12" s="370"/>
      <c r="G12" s="370"/>
    </row>
    <row r="13" spans="2:7" ht="16" customHeight="1" x14ac:dyDescent="0.55000000000000004">
      <c r="B13" s="370"/>
      <c r="C13" s="370"/>
      <c r="D13" s="370"/>
      <c r="E13" s="370"/>
      <c r="F13" s="370"/>
      <c r="G13" s="370"/>
    </row>
    <row r="14" spans="2:7" ht="16" customHeight="1" x14ac:dyDescent="0.55000000000000004">
      <c r="B14" s="370"/>
      <c r="C14" s="370"/>
      <c r="D14" s="370"/>
      <c r="E14" s="370"/>
      <c r="F14" s="370"/>
      <c r="G14" s="370"/>
    </row>
    <row r="15" spans="2:7" ht="16" customHeight="1" x14ac:dyDescent="0.55000000000000004">
      <c r="B15" s="370"/>
      <c r="C15" s="370"/>
      <c r="D15" s="370"/>
      <c r="E15" s="370"/>
      <c r="F15" s="370"/>
      <c r="G15" s="370"/>
    </row>
    <row r="16" spans="2:7" ht="16" customHeight="1" x14ac:dyDescent="0.55000000000000004">
      <c r="B16" s="370"/>
      <c r="C16" s="370"/>
      <c r="D16" s="370"/>
      <c r="E16" s="370"/>
      <c r="F16" s="370"/>
      <c r="G16" s="370"/>
    </row>
    <row r="17" spans="2:7" ht="16" customHeight="1" x14ac:dyDescent="0.55000000000000004">
      <c r="B17" s="370"/>
      <c r="C17" s="370"/>
      <c r="D17" s="370"/>
      <c r="E17" s="370"/>
      <c r="F17" s="370"/>
      <c r="G17" s="370"/>
    </row>
    <row r="18" spans="2:7" ht="16" customHeight="1" x14ac:dyDescent="0.55000000000000004">
      <c r="B18" s="370"/>
      <c r="C18" s="370"/>
      <c r="D18" s="370"/>
      <c r="E18" s="370"/>
      <c r="F18" s="370"/>
      <c r="G18" s="370"/>
    </row>
    <row r="19" spans="2:7" ht="16" customHeight="1" x14ac:dyDescent="0.55000000000000004">
      <c r="B19" s="370"/>
      <c r="C19" s="370"/>
      <c r="D19" s="370"/>
      <c r="E19" s="370"/>
      <c r="F19" s="370"/>
      <c r="G19" s="370"/>
    </row>
    <row r="20" spans="2:7" ht="16" customHeight="1" x14ac:dyDescent="0.55000000000000004">
      <c r="B20" s="370"/>
      <c r="C20" s="370"/>
      <c r="D20" s="370"/>
      <c r="E20" s="370"/>
      <c r="F20" s="370"/>
      <c r="G20" s="370"/>
    </row>
    <row r="21" spans="2:7" ht="16" customHeight="1" x14ac:dyDescent="0.55000000000000004">
      <c r="B21" s="370"/>
      <c r="C21" s="370"/>
      <c r="D21" s="370"/>
      <c r="E21" s="370"/>
      <c r="F21" s="370"/>
      <c r="G21" s="370"/>
    </row>
    <row r="22" spans="2:7" ht="16" customHeight="1" x14ac:dyDescent="0.55000000000000004">
      <c r="B22" s="370"/>
      <c r="C22" s="370"/>
      <c r="D22" s="370"/>
      <c r="E22" s="370"/>
      <c r="F22" s="370"/>
      <c r="G22" s="370"/>
    </row>
    <row r="23" spans="2:7" ht="16" customHeight="1" x14ac:dyDescent="0.55000000000000004">
      <c r="B23" s="370"/>
      <c r="C23" s="370"/>
      <c r="D23" s="370"/>
      <c r="E23" s="370"/>
      <c r="F23" s="370"/>
      <c r="G23" s="370"/>
    </row>
    <row r="24" spans="2:7" ht="16" customHeight="1" x14ac:dyDescent="0.55000000000000004">
      <c r="B24" s="370"/>
      <c r="C24" s="370"/>
      <c r="D24" s="370"/>
      <c r="E24" s="370"/>
      <c r="F24" s="370"/>
      <c r="G24" s="370"/>
    </row>
    <row r="25" spans="2:7" ht="16" customHeight="1" x14ac:dyDescent="0.55000000000000004">
      <c r="B25" s="370"/>
      <c r="C25" s="370"/>
      <c r="D25" s="370"/>
      <c r="E25" s="370"/>
      <c r="F25" s="370"/>
      <c r="G25" s="370"/>
    </row>
    <row r="26" spans="2:7" ht="16" customHeight="1" x14ac:dyDescent="0.55000000000000004">
      <c r="B26" s="370"/>
      <c r="C26" s="370"/>
      <c r="D26" s="370"/>
      <c r="E26" s="370"/>
      <c r="F26" s="370"/>
      <c r="G26" s="370"/>
    </row>
    <row r="27" spans="2:7" ht="16" customHeight="1" x14ac:dyDescent="0.55000000000000004">
      <c r="B27" s="370"/>
      <c r="C27" s="370"/>
      <c r="D27" s="370"/>
      <c r="E27" s="370"/>
      <c r="F27" s="370"/>
      <c r="G27" s="370"/>
    </row>
    <row r="28" spans="2:7" ht="16" customHeight="1" x14ac:dyDescent="0.55000000000000004">
      <c r="B28" s="370"/>
      <c r="C28" s="370"/>
      <c r="D28" s="370"/>
      <c r="E28" s="370"/>
      <c r="F28" s="370"/>
      <c r="G28" s="370"/>
    </row>
    <row r="29" spans="2:7" ht="16" customHeight="1" x14ac:dyDescent="0.55000000000000004">
      <c r="B29" s="370"/>
      <c r="C29" s="370"/>
      <c r="D29" s="370"/>
      <c r="E29" s="370"/>
      <c r="F29" s="370"/>
      <c r="G29" s="370"/>
    </row>
    <row r="30" spans="2:7" ht="16" customHeight="1" x14ac:dyDescent="0.55000000000000004">
      <c r="B30" s="370"/>
      <c r="C30" s="370"/>
      <c r="D30" s="370"/>
      <c r="E30" s="370"/>
      <c r="F30" s="370"/>
      <c r="G30" s="370"/>
    </row>
    <row r="31" spans="2:7" ht="16" customHeight="1" x14ac:dyDescent="0.55000000000000004">
      <c r="B31" s="370"/>
      <c r="C31" s="370"/>
      <c r="D31" s="370"/>
      <c r="E31" s="370"/>
      <c r="F31" s="370"/>
      <c r="G31" s="370"/>
    </row>
    <row r="32" spans="2:7" ht="16" customHeight="1" x14ac:dyDescent="0.55000000000000004">
      <c r="B32" s="370"/>
      <c r="C32" s="370"/>
      <c r="D32" s="370"/>
      <c r="E32" s="370"/>
      <c r="F32" s="370"/>
      <c r="G32" s="370"/>
    </row>
    <row r="33" spans="2:7" ht="16" customHeight="1" x14ac:dyDescent="0.55000000000000004">
      <c r="B33" s="370"/>
      <c r="C33" s="370"/>
      <c r="D33" s="370"/>
      <c r="E33" s="370"/>
      <c r="F33" s="370"/>
      <c r="G33" s="370"/>
    </row>
    <row r="34" spans="2:7" ht="16" customHeight="1" x14ac:dyDescent="0.55000000000000004">
      <c r="B34" s="370"/>
      <c r="C34" s="370"/>
      <c r="D34" s="370"/>
      <c r="E34" s="370"/>
      <c r="F34" s="370"/>
      <c r="G34" s="370"/>
    </row>
    <row r="35" spans="2:7" ht="16" customHeight="1" x14ac:dyDescent="0.55000000000000004">
      <c r="B35" s="370"/>
      <c r="C35" s="370"/>
      <c r="D35" s="370"/>
      <c r="E35" s="370"/>
      <c r="F35" s="370"/>
      <c r="G35" s="370"/>
    </row>
    <row r="36" spans="2:7" ht="16" customHeight="1" x14ac:dyDescent="0.55000000000000004">
      <c r="B36" s="370"/>
      <c r="C36" s="370"/>
      <c r="D36" s="370"/>
      <c r="E36" s="370"/>
      <c r="F36" s="370"/>
      <c r="G36" s="370"/>
    </row>
    <row r="37" spans="2:7" ht="16" customHeight="1" x14ac:dyDescent="0.55000000000000004">
      <c r="B37" s="370"/>
      <c r="C37" s="370"/>
      <c r="D37" s="370"/>
      <c r="E37" s="370"/>
      <c r="F37" s="370"/>
      <c r="G37" s="370"/>
    </row>
    <row r="38" spans="2:7" ht="16" customHeight="1" x14ac:dyDescent="0.55000000000000004">
      <c r="B38" s="370"/>
      <c r="C38" s="370"/>
      <c r="D38" s="370"/>
      <c r="E38" s="370"/>
      <c r="F38" s="370"/>
      <c r="G38" s="370"/>
    </row>
    <row r="39" spans="2:7" ht="16" customHeight="1" x14ac:dyDescent="0.55000000000000004">
      <c r="B39" s="370"/>
      <c r="C39" s="370"/>
      <c r="D39" s="370"/>
      <c r="E39" s="370"/>
      <c r="F39" s="370"/>
      <c r="G39" s="370"/>
    </row>
    <row r="40" spans="2:7" ht="16" customHeight="1" x14ac:dyDescent="0.55000000000000004">
      <c r="B40" s="370"/>
      <c r="C40" s="370"/>
      <c r="D40" s="370"/>
      <c r="E40" s="370"/>
      <c r="F40" s="370"/>
      <c r="G40" s="370"/>
    </row>
    <row r="41" spans="2:7" ht="16" customHeight="1" x14ac:dyDescent="0.55000000000000004">
      <c r="B41" s="370"/>
      <c r="C41" s="370"/>
      <c r="D41" s="370"/>
      <c r="E41" s="370"/>
      <c r="F41" s="370"/>
      <c r="G41" s="370"/>
    </row>
    <row r="42" spans="2:7" ht="16" customHeight="1" x14ac:dyDescent="0.55000000000000004">
      <c r="B42" s="370"/>
      <c r="C42" s="370"/>
      <c r="D42" s="370"/>
      <c r="E42" s="370"/>
      <c r="F42" s="370"/>
      <c r="G42" s="370"/>
    </row>
    <row r="43" spans="2:7" ht="16" customHeight="1" x14ac:dyDescent="0.55000000000000004">
      <c r="B43" s="370"/>
      <c r="C43" s="370"/>
      <c r="D43" s="370"/>
      <c r="E43" s="370"/>
      <c r="F43" s="370"/>
      <c r="G43" s="370"/>
    </row>
    <row r="44" spans="2:7" ht="16" customHeight="1" x14ac:dyDescent="0.55000000000000004">
      <c r="B44" s="370"/>
      <c r="C44" s="370"/>
      <c r="D44" s="370"/>
      <c r="E44" s="370"/>
      <c r="F44" s="370"/>
      <c r="G44" s="370"/>
    </row>
    <row r="45" spans="2:7" ht="16" customHeight="1" x14ac:dyDescent="0.55000000000000004">
      <c r="B45" s="370"/>
      <c r="C45" s="370"/>
      <c r="D45" s="370"/>
      <c r="E45" s="370"/>
      <c r="F45" s="370"/>
      <c r="G45" s="370"/>
    </row>
    <row r="46" spans="2:7" ht="16" customHeight="1" x14ac:dyDescent="0.55000000000000004">
      <c r="B46" s="370"/>
      <c r="C46" s="370"/>
      <c r="D46" s="370"/>
      <c r="E46" s="370"/>
      <c r="F46" s="370"/>
      <c r="G46" s="370"/>
    </row>
    <row r="47" spans="2:7" ht="16" customHeight="1" x14ac:dyDescent="0.55000000000000004">
      <c r="B47" s="370"/>
      <c r="C47" s="370"/>
      <c r="D47" s="370"/>
      <c r="E47" s="370"/>
      <c r="F47" s="370"/>
      <c r="G47" s="370"/>
    </row>
    <row r="48" spans="2:7" ht="16" customHeight="1" x14ac:dyDescent="0.55000000000000004">
      <c r="B48" s="370"/>
      <c r="C48" s="370"/>
      <c r="D48" s="370"/>
      <c r="E48" s="370"/>
      <c r="F48" s="370"/>
      <c r="G48" s="370"/>
    </row>
    <row r="49" spans="2:7" ht="16" customHeight="1" x14ac:dyDescent="0.55000000000000004">
      <c r="B49" s="370"/>
      <c r="C49" s="370"/>
      <c r="D49" s="370"/>
      <c r="E49" s="370"/>
      <c r="F49" s="370"/>
      <c r="G49" s="370"/>
    </row>
    <row r="50" spans="2:7" ht="16" customHeight="1" x14ac:dyDescent="0.55000000000000004">
      <c r="B50" s="370"/>
      <c r="C50" s="370"/>
      <c r="D50" s="370"/>
      <c r="E50" s="370"/>
      <c r="F50" s="370"/>
      <c r="G50" s="370"/>
    </row>
    <row r="51" spans="2:7" ht="16" customHeight="1" x14ac:dyDescent="0.55000000000000004">
      <c r="B51" s="370"/>
      <c r="C51" s="370"/>
      <c r="D51" s="370"/>
      <c r="E51" s="370"/>
      <c r="F51" s="370"/>
      <c r="G51" s="370"/>
    </row>
    <row r="52" spans="2:7" ht="16" customHeight="1" x14ac:dyDescent="0.55000000000000004">
      <c r="B52" s="370"/>
      <c r="C52" s="370"/>
      <c r="D52" s="370"/>
      <c r="E52" s="370"/>
      <c r="F52" s="370"/>
      <c r="G52" s="370"/>
    </row>
    <row r="53" spans="2:7" ht="16" customHeight="1" x14ac:dyDescent="0.55000000000000004">
      <c r="B53" s="370"/>
      <c r="C53" s="370"/>
      <c r="D53" s="370"/>
      <c r="E53" s="370"/>
      <c r="F53" s="370"/>
      <c r="G53" s="370"/>
    </row>
    <row r="54" spans="2:7" ht="16" customHeight="1" x14ac:dyDescent="0.55000000000000004">
      <c r="B54" s="370"/>
      <c r="C54" s="370"/>
      <c r="D54" s="370"/>
      <c r="E54" s="370"/>
      <c r="F54" s="370"/>
      <c r="G54" s="370"/>
    </row>
    <row r="55" spans="2:7" ht="16" customHeight="1" x14ac:dyDescent="0.55000000000000004">
      <c r="B55" s="370"/>
      <c r="C55" s="370"/>
      <c r="D55" s="370"/>
      <c r="E55" s="370"/>
      <c r="F55" s="370"/>
      <c r="G55" s="370"/>
    </row>
    <row r="56" spans="2:7" ht="16" customHeight="1" x14ac:dyDescent="0.55000000000000004">
      <c r="B56" s="370"/>
      <c r="C56" s="370"/>
      <c r="D56" s="370"/>
      <c r="E56" s="370"/>
      <c r="F56" s="370"/>
      <c r="G56" s="370"/>
    </row>
    <row r="57" spans="2:7" ht="16" customHeight="1" x14ac:dyDescent="0.55000000000000004">
      <c r="B57" s="370"/>
      <c r="C57" s="370"/>
      <c r="D57" s="370"/>
      <c r="E57" s="370"/>
      <c r="F57" s="370"/>
      <c r="G57" s="370"/>
    </row>
    <row r="58" spans="2:7" ht="16" customHeight="1" x14ac:dyDescent="0.55000000000000004">
      <c r="B58" s="370"/>
      <c r="C58" s="370"/>
      <c r="D58" s="370"/>
      <c r="E58" s="370"/>
      <c r="F58" s="370"/>
      <c r="G58" s="370"/>
    </row>
    <row r="59" spans="2:7" ht="16" customHeight="1" x14ac:dyDescent="0.55000000000000004">
      <c r="B59" s="370"/>
      <c r="C59" s="370"/>
      <c r="D59" s="370"/>
      <c r="E59" s="370"/>
      <c r="F59" s="370"/>
      <c r="G59" s="370"/>
    </row>
    <row r="60" spans="2:7" ht="16" customHeight="1" x14ac:dyDescent="0.55000000000000004">
      <c r="B60" s="370"/>
      <c r="C60" s="370"/>
      <c r="D60" s="370"/>
      <c r="E60" s="370"/>
      <c r="F60" s="370"/>
      <c r="G60" s="370"/>
    </row>
    <row r="61" spans="2:7" ht="16" customHeight="1" x14ac:dyDescent="0.55000000000000004">
      <c r="B61" s="370"/>
      <c r="C61" s="370"/>
      <c r="D61" s="370"/>
      <c r="E61" s="370"/>
      <c r="F61" s="370"/>
      <c r="G61" s="370"/>
    </row>
    <row r="62" spans="2:7" ht="16" customHeight="1" x14ac:dyDescent="0.55000000000000004">
      <c r="B62" s="370"/>
      <c r="C62" s="370"/>
      <c r="D62" s="370"/>
      <c r="E62" s="370"/>
      <c r="F62" s="370"/>
      <c r="G62" s="370"/>
    </row>
    <row r="63" spans="2:7" ht="16" customHeight="1" x14ac:dyDescent="0.55000000000000004">
      <c r="B63" s="370"/>
      <c r="C63" s="370"/>
      <c r="D63" s="370"/>
      <c r="E63" s="370"/>
      <c r="F63" s="370"/>
      <c r="G63" s="370"/>
    </row>
    <row r="64" spans="2:7" ht="16" customHeight="1" x14ac:dyDescent="0.55000000000000004">
      <c r="B64" s="370"/>
      <c r="C64" s="370"/>
      <c r="D64" s="370"/>
      <c r="E64" s="370"/>
      <c r="F64" s="370"/>
      <c r="G64" s="370"/>
    </row>
    <row r="65" spans="2:7" ht="16" customHeight="1" x14ac:dyDescent="0.55000000000000004">
      <c r="B65" s="370"/>
      <c r="C65" s="370"/>
      <c r="D65" s="370"/>
      <c r="E65" s="370"/>
      <c r="F65" s="370"/>
      <c r="G65" s="370"/>
    </row>
    <row r="66" spans="2:7" ht="16" customHeight="1" x14ac:dyDescent="0.55000000000000004">
      <c r="B66" s="370"/>
      <c r="C66" s="370"/>
      <c r="D66" s="370"/>
      <c r="E66" s="370"/>
      <c r="F66" s="370"/>
      <c r="G66" s="370"/>
    </row>
    <row r="67" spans="2:7" ht="16" customHeight="1" x14ac:dyDescent="0.55000000000000004">
      <c r="B67" s="370"/>
      <c r="C67" s="370"/>
      <c r="D67" s="370"/>
      <c r="E67" s="370"/>
      <c r="F67" s="370"/>
      <c r="G67" s="370"/>
    </row>
    <row r="68" spans="2:7" ht="16" customHeight="1" x14ac:dyDescent="0.55000000000000004">
      <c r="B68" s="370"/>
      <c r="C68" s="370"/>
      <c r="D68" s="370"/>
      <c r="E68" s="370"/>
      <c r="F68" s="370"/>
      <c r="G68" s="370"/>
    </row>
    <row r="69" spans="2:7" ht="16" customHeight="1" x14ac:dyDescent="0.55000000000000004">
      <c r="B69" s="370"/>
      <c r="C69" s="370"/>
      <c r="D69" s="370"/>
      <c r="E69" s="370"/>
      <c r="F69" s="370"/>
      <c r="G69" s="370"/>
    </row>
    <row r="70" spans="2:7" ht="16" customHeight="1" x14ac:dyDescent="0.55000000000000004">
      <c r="B70" s="370"/>
      <c r="C70" s="370"/>
      <c r="D70" s="370"/>
      <c r="E70" s="370"/>
      <c r="F70" s="370"/>
      <c r="G70" s="370"/>
    </row>
    <row r="71" spans="2:7" ht="16" customHeight="1" x14ac:dyDescent="0.55000000000000004">
      <c r="B71" s="370"/>
      <c r="C71" s="370"/>
      <c r="D71" s="370"/>
      <c r="E71" s="370"/>
      <c r="F71" s="370"/>
      <c r="G71" s="370"/>
    </row>
    <row r="72" spans="2:7" ht="16" customHeight="1" x14ac:dyDescent="0.55000000000000004">
      <c r="B72" s="370"/>
      <c r="C72" s="370"/>
      <c r="D72" s="370"/>
      <c r="E72" s="370"/>
      <c r="F72" s="370"/>
      <c r="G72" s="370"/>
    </row>
    <row r="73" spans="2:7" ht="16" customHeight="1" x14ac:dyDescent="0.55000000000000004">
      <c r="B73" s="370"/>
      <c r="C73" s="370"/>
      <c r="D73" s="370"/>
      <c r="E73" s="370"/>
      <c r="F73" s="370"/>
      <c r="G73" s="370"/>
    </row>
    <row r="74" spans="2:7" ht="16" customHeight="1" x14ac:dyDescent="0.55000000000000004">
      <c r="B74" s="370"/>
      <c r="C74" s="370"/>
      <c r="D74" s="370"/>
      <c r="E74" s="370"/>
      <c r="F74" s="370"/>
      <c r="G74" s="370"/>
    </row>
    <row r="75" spans="2:7" ht="16" customHeight="1" x14ac:dyDescent="0.55000000000000004">
      <c r="B75" s="370"/>
      <c r="C75" s="370"/>
      <c r="D75" s="370"/>
      <c r="E75" s="370"/>
      <c r="F75" s="370"/>
      <c r="G75" s="370"/>
    </row>
    <row r="76" spans="2:7" ht="16" customHeight="1" x14ac:dyDescent="0.55000000000000004">
      <c r="B76" s="370"/>
      <c r="C76" s="370"/>
      <c r="D76" s="370"/>
      <c r="E76" s="370"/>
      <c r="F76" s="370"/>
      <c r="G76" s="370"/>
    </row>
    <row r="77" spans="2:7" ht="16" customHeight="1" x14ac:dyDescent="0.55000000000000004">
      <c r="B77" s="370"/>
      <c r="C77" s="370"/>
      <c r="D77" s="370"/>
      <c r="E77" s="370"/>
      <c r="F77" s="370"/>
      <c r="G77" s="370"/>
    </row>
    <row r="78" spans="2:7" ht="16" customHeight="1" x14ac:dyDescent="0.55000000000000004">
      <c r="B78" s="370"/>
      <c r="C78" s="370"/>
      <c r="D78" s="370"/>
      <c r="E78" s="370"/>
      <c r="F78" s="370"/>
      <c r="G78" s="370"/>
    </row>
    <row r="79" spans="2:7" ht="16" customHeight="1" x14ac:dyDescent="0.55000000000000004">
      <c r="B79" s="370"/>
      <c r="C79" s="370"/>
      <c r="D79" s="370"/>
      <c r="E79" s="370"/>
      <c r="F79" s="370"/>
      <c r="G79" s="370"/>
    </row>
    <row r="80" spans="2:7" ht="16" customHeight="1" x14ac:dyDescent="0.55000000000000004">
      <c r="B80" s="370"/>
      <c r="C80" s="370"/>
      <c r="D80" s="370"/>
      <c r="E80" s="370"/>
      <c r="F80" s="370"/>
      <c r="G80" s="370"/>
    </row>
    <row r="81" spans="2:7" ht="16" customHeight="1" x14ac:dyDescent="0.55000000000000004">
      <c r="B81" s="370"/>
      <c r="C81" s="370"/>
      <c r="D81" s="370"/>
      <c r="E81" s="370"/>
      <c r="F81" s="370"/>
      <c r="G81" s="370"/>
    </row>
    <row r="82" spans="2:7" ht="16" customHeight="1" x14ac:dyDescent="0.55000000000000004">
      <c r="B82" s="370"/>
      <c r="C82" s="370"/>
      <c r="D82" s="370"/>
      <c r="E82" s="370"/>
      <c r="F82" s="370"/>
      <c r="G82" s="370"/>
    </row>
    <row r="83" spans="2:7" ht="16" customHeight="1" x14ac:dyDescent="0.55000000000000004">
      <c r="B83" s="370"/>
      <c r="C83" s="370"/>
      <c r="D83" s="370"/>
      <c r="E83" s="370"/>
      <c r="F83" s="370"/>
      <c r="G83" s="370"/>
    </row>
    <row r="84" spans="2:7" ht="16" customHeight="1" x14ac:dyDescent="0.55000000000000004">
      <c r="B84" s="370"/>
      <c r="C84" s="370"/>
      <c r="D84" s="370"/>
      <c r="E84" s="370"/>
      <c r="F84" s="370"/>
      <c r="G84" s="370"/>
    </row>
    <row r="85" spans="2:7" ht="16" customHeight="1" x14ac:dyDescent="0.55000000000000004">
      <c r="B85" s="370"/>
      <c r="C85" s="370"/>
      <c r="D85" s="370"/>
      <c r="E85" s="370"/>
      <c r="F85" s="370"/>
      <c r="G85" s="370"/>
    </row>
    <row r="86" spans="2:7" ht="16" customHeight="1" x14ac:dyDescent="0.55000000000000004">
      <c r="B86" s="370"/>
      <c r="C86" s="370"/>
      <c r="D86" s="370"/>
      <c r="E86" s="370"/>
      <c r="F86" s="370"/>
      <c r="G86" s="370"/>
    </row>
    <row r="87" spans="2:7" ht="16" customHeight="1" x14ac:dyDescent="0.55000000000000004">
      <c r="B87" s="370"/>
      <c r="C87" s="370"/>
      <c r="D87" s="370"/>
      <c r="E87" s="370"/>
      <c r="F87" s="370"/>
      <c r="G87" s="370"/>
    </row>
    <row r="88" spans="2:7" ht="16" customHeight="1" x14ac:dyDescent="0.55000000000000004">
      <c r="B88" s="370"/>
      <c r="C88" s="370"/>
      <c r="D88" s="370"/>
      <c r="E88" s="370"/>
      <c r="F88" s="370"/>
      <c r="G88" s="370"/>
    </row>
    <row r="89" spans="2:7" ht="16" customHeight="1" x14ac:dyDescent="0.55000000000000004">
      <c r="B89" s="370"/>
      <c r="C89" s="370"/>
      <c r="D89" s="370"/>
      <c r="E89" s="370"/>
      <c r="F89" s="370"/>
      <c r="G89" s="370"/>
    </row>
    <row r="90" spans="2:7" ht="16" customHeight="1" x14ac:dyDescent="0.55000000000000004">
      <c r="B90" s="370"/>
      <c r="C90" s="370"/>
      <c r="D90" s="370"/>
      <c r="E90" s="370"/>
      <c r="F90" s="370"/>
      <c r="G90" s="370"/>
    </row>
    <row r="91" spans="2:7" ht="16" customHeight="1" x14ac:dyDescent="0.55000000000000004">
      <c r="B91" s="370"/>
      <c r="C91" s="370"/>
      <c r="D91" s="370"/>
      <c r="E91" s="370"/>
      <c r="F91" s="370"/>
      <c r="G91" s="370"/>
    </row>
    <row r="92" spans="2:7" ht="16" customHeight="1" x14ac:dyDescent="0.55000000000000004">
      <c r="B92" s="370"/>
      <c r="C92" s="370"/>
      <c r="D92" s="370"/>
      <c r="E92" s="370"/>
      <c r="F92" s="370"/>
      <c r="G92" s="370"/>
    </row>
    <row r="93" spans="2:7" ht="16" customHeight="1" x14ac:dyDescent="0.55000000000000004">
      <c r="B93" s="370"/>
      <c r="C93" s="370"/>
      <c r="D93" s="370"/>
      <c r="E93" s="370"/>
      <c r="F93" s="370"/>
      <c r="G93" s="370"/>
    </row>
    <row r="94" spans="2:7" ht="16" customHeight="1" x14ac:dyDescent="0.55000000000000004">
      <c r="B94" s="370"/>
      <c r="C94" s="370"/>
      <c r="D94" s="370"/>
      <c r="E94" s="370"/>
      <c r="F94" s="370"/>
      <c r="G94" s="370"/>
    </row>
    <row r="95" spans="2:7" ht="16" customHeight="1" x14ac:dyDescent="0.55000000000000004">
      <c r="B95" s="370"/>
      <c r="C95" s="370"/>
      <c r="D95" s="370"/>
      <c r="E95" s="370"/>
      <c r="F95" s="370"/>
      <c r="G95" s="370"/>
    </row>
    <row r="96" spans="2:7" ht="16" customHeight="1" x14ac:dyDescent="0.55000000000000004">
      <c r="B96" s="370"/>
      <c r="C96" s="370"/>
      <c r="D96" s="370"/>
      <c r="E96" s="370"/>
      <c r="F96" s="370"/>
      <c r="G96" s="370"/>
    </row>
    <row r="97" spans="2:7" ht="16" customHeight="1" x14ac:dyDescent="0.55000000000000004">
      <c r="B97" s="370"/>
      <c r="C97" s="370"/>
      <c r="D97" s="370"/>
      <c r="E97" s="370"/>
      <c r="F97" s="370"/>
      <c r="G97" s="370"/>
    </row>
    <row r="98" spans="2:7" ht="16" customHeight="1" x14ac:dyDescent="0.55000000000000004">
      <c r="B98" s="370"/>
      <c r="C98" s="370"/>
      <c r="D98" s="370"/>
      <c r="E98" s="370"/>
      <c r="F98" s="370"/>
      <c r="G98" s="370"/>
    </row>
    <row r="99" spans="2:7" ht="16" customHeight="1" x14ac:dyDescent="0.55000000000000004">
      <c r="B99" s="370"/>
      <c r="C99" s="370"/>
      <c r="D99" s="370"/>
      <c r="E99" s="370"/>
      <c r="F99" s="370"/>
      <c r="G99" s="370"/>
    </row>
    <row r="100" spans="2:7" ht="16" customHeight="1" x14ac:dyDescent="0.55000000000000004">
      <c r="B100" s="370"/>
      <c r="C100" s="370"/>
      <c r="D100" s="370"/>
      <c r="E100" s="370"/>
      <c r="F100" s="370"/>
      <c r="G100" s="370"/>
    </row>
    <row r="101" spans="2:7" ht="16" customHeight="1" x14ac:dyDescent="0.55000000000000004">
      <c r="B101" s="370"/>
      <c r="C101" s="370"/>
      <c r="D101" s="370"/>
      <c r="E101" s="370"/>
      <c r="F101" s="370"/>
      <c r="G101" s="370"/>
    </row>
    <row r="102" spans="2:7" ht="16" customHeight="1" x14ac:dyDescent="0.55000000000000004">
      <c r="B102" s="370"/>
      <c r="C102" s="370"/>
      <c r="D102" s="370"/>
      <c r="E102" s="370"/>
      <c r="F102" s="370"/>
      <c r="G102" s="370"/>
    </row>
    <row r="103" spans="2:7" ht="16" customHeight="1" x14ac:dyDescent="0.55000000000000004">
      <c r="B103" s="370"/>
      <c r="C103" s="370"/>
      <c r="D103" s="370"/>
      <c r="E103" s="370"/>
      <c r="F103" s="370"/>
      <c r="G103" s="370"/>
    </row>
    <row r="104" spans="2:7" ht="16" customHeight="1" x14ac:dyDescent="0.55000000000000004">
      <c r="B104" s="370"/>
      <c r="C104" s="370"/>
      <c r="D104" s="370"/>
      <c r="E104" s="370"/>
      <c r="F104" s="370"/>
      <c r="G104" s="370"/>
    </row>
    <row r="105" spans="2:7" ht="16" customHeight="1" x14ac:dyDescent="0.55000000000000004">
      <c r="B105" s="370"/>
      <c r="C105" s="370"/>
      <c r="D105" s="370"/>
      <c r="E105" s="370"/>
      <c r="F105" s="370"/>
      <c r="G105" s="370"/>
    </row>
    <row r="106" spans="2:7" ht="16" customHeight="1" x14ac:dyDescent="0.55000000000000004">
      <c r="B106" s="370"/>
      <c r="C106" s="370"/>
      <c r="D106" s="370"/>
      <c r="E106" s="370"/>
      <c r="F106" s="370"/>
      <c r="G106" s="370"/>
    </row>
    <row r="107" spans="2:7" ht="16" customHeight="1" x14ac:dyDescent="0.55000000000000004">
      <c r="B107" s="370"/>
      <c r="C107" s="370"/>
      <c r="D107" s="370"/>
      <c r="E107" s="370"/>
      <c r="F107" s="370"/>
      <c r="G107" s="370"/>
    </row>
    <row r="108" spans="2:7" ht="16" customHeight="1" x14ac:dyDescent="0.55000000000000004">
      <c r="B108" s="370"/>
      <c r="C108" s="370"/>
      <c r="D108" s="370"/>
      <c r="E108" s="370"/>
      <c r="F108" s="370"/>
      <c r="G108" s="370"/>
    </row>
    <row r="109" spans="2:7" ht="16" customHeight="1" x14ac:dyDescent="0.55000000000000004">
      <c r="B109" s="370"/>
      <c r="C109" s="370"/>
      <c r="D109" s="370"/>
      <c r="E109" s="370"/>
      <c r="F109" s="370"/>
      <c r="G109" s="370"/>
    </row>
    <row r="110" spans="2:7" ht="16" customHeight="1" x14ac:dyDescent="0.55000000000000004">
      <c r="B110" s="370"/>
      <c r="C110" s="370"/>
      <c r="D110" s="370"/>
      <c r="E110" s="370"/>
      <c r="F110" s="370"/>
      <c r="G110" s="370"/>
    </row>
    <row r="111" spans="2:7" ht="16" customHeight="1" x14ac:dyDescent="0.55000000000000004">
      <c r="B111" s="370"/>
      <c r="C111" s="370"/>
      <c r="D111" s="370"/>
      <c r="E111" s="370"/>
      <c r="F111" s="370"/>
      <c r="G111" s="370"/>
    </row>
    <row r="112" spans="2:7" ht="16" customHeight="1" x14ac:dyDescent="0.55000000000000004">
      <c r="B112" s="370"/>
      <c r="C112" s="370"/>
      <c r="D112" s="370"/>
      <c r="E112" s="370"/>
      <c r="F112" s="370"/>
      <c r="G112" s="370"/>
    </row>
    <row r="113" spans="2:7" ht="16" customHeight="1" x14ac:dyDescent="0.55000000000000004">
      <c r="B113" s="370"/>
      <c r="C113" s="370"/>
      <c r="D113" s="370"/>
      <c r="E113" s="370"/>
      <c r="F113" s="370"/>
      <c r="G113" s="370"/>
    </row>
    <row r="114" spans="2:7" ht="16" customHeight="1" x14ac:dyDescent="0.55000000000000004">
      <c r="B114" s="370"/>
      <c r="C114" s="370"/>
      <c r="D114" s="370"/>
      <c r="E114" s="370"/>
      <c r="F114" s="370"/>
      <c r="G114" s="370"/>
    </row>
    <row r="115" spans="2:7" ht="16" customHeight="1" x14ac:dyDescent="0.55000000000000004">
      <c r="B115" s="370"/>
      <c r="C115" s="370"/>
      <c r="D115" s="370"/>
      <c r="E115" s="370"/>
      <c r="F115" s="370"/>
      <c r="G115" s="370"/>
    </row>
    <row r="116" spans="2:7" ht="16" customHeight="1" x14ac:dyDescent="0.55000000000000004">
      <c r="B116" s="370"/>
      <c r="C116" s="370"/>
      <c r="D116" s="370"/>
      <c r="E116" s="370"/>
      <c r="F116" s="370"/>
      <c r="G116" s="370"/>
    </row>
    <row r="117" spans="2:7" ht="16" customHeight="1" x14ac:dyDescent="0.55000000000000004">
      <c r="B117" s="370"/>
      <c r="C117" s="370"/>
      <c r="D117" s="370"/>
      <c r="E117" s="370"/>
      <c r="F117" s="370"/>
      <c r="G117" s="370"/>
    </row>
    <row r="118" spans="2:7" ht="16" customHeight="1" x14ac:dyDescent="0.55000000000000004">
      <c r="B118" s="370"/>
      <c r="C118" s="370"/>
      <c r="D118" s="370"/>
      <c r="E118" s="370"/>
      <c r="F118" s="370"/>
      <c r="G118" s="370"/>
    </row>
    <row r="119" spans="2:7" ht="16" customHeight="1" x14ac:dyDescent="0.55000000000000004">
      <c r="B119" s="370"/>
      <c r="C119" s="370"/>
      <c r="D119" s="370"/>
      <c r="E119" s="370"/>
      <c r="F119" s="370"/>
      <c r="G119" s="370"/>
    </row>
    <row r="120" spans="2:7" ht="16" customHeight="1" x14ac:dyDescent="0.55000000000000004">
      <c r="B120" s="370"/>
      <c r="C120" s="370"/>
      <c r="D120" s="370"/>
      <c r="E120" s="370"/>
      <c r="F120" s="370"/>
      <c r="G120" s="370"/>
    </row>
    <row r="121" spans="2:7" ht="16" customHeight="1" x14ac:dyDescent="0.55000000000000004">
      <c r="B121" s="370"/>
      <c r="C121" s="370"/>
      <c r="D121" s="370"/>
      <c r="E121" s="370"/>
      <c r="F121" s="370"/>
      <c r="G121" s="370"/>
    </row>
    <row r="122" spans="2:7" ht="16" customHeight="1" x14ac:dyDescent="0.55000000000000004">
      <c r="B122" s="370"/>
      <c r="C122" s="370"/>
      <c r="D122" s="370"/>
      <c r="E122" s="370"/>
      <c r="F122" s="370"/>
      <c r="G122" s="370"/>
    </row>
    <row r="123" spans="2:7" ht="16" customHeight="1" x14ac:dyDescent="0.55000000000000004">
      <c r="B123" s="370"/>
      <c r="C123" s="370"/>
      <c r="D123" s="370"/>
      <c r="E123" s="370"/>
      <c r="F123" s="370"/>
      <c r="G123" s="370"/>
    </row>
    <row r="124" spans="2:7" ht="16" customHeight="1" x14ac:dyDescent="0.55000000000000004">
      <c r="B124" s="370"/>
      <c r="C124" s="370"/>
      <c r="D124" s="370"/>
      <c r="E124" s="370"/>
      <c r="F124" s="370"/>
      <c r="G124" s="370"/>
    </row>
    <row r="125" spans="2:7" ht="16" customHeight="1" x14ac:dyDescent="0.55000000000000004">
      <c r="B125" s="370"/>
      <c r="C125" s="370"/>
      <c r="D125" s="370"/>
      <c r="E125" s="370"/>
      <c r="F125" s="370"/>
      <c r="G125" s="370"/>
    </row>
    <row r="126" spans="2:7" ht="16" customHeight="1" x14ac:dyDescent="0.55000000000000004">
      <c r="B126" s="370"/>
      <c r="C126" s="370"/>
      <c r="D126" s="370"/>
      <c r="E126" s="370"/>
      <c r="F126" s="370"/>
      <c r="G126" s="370"/>
    </row>
    <row r="127" spans="2:7" ht="16" customHeight="1" x14ac:dyDescent="0.55000000000000004">
      <c r="B127" s="370"/>
      <c r="C127" s="370"/>
      <c r="D127" s="370"/>
      <c r="E127" s="370"/>
      <c r="F127" s="370"/>
      <c r="G127" s="370"/>
    </row>
    <row r="128" spans="2:7" ht="16" customHeight="1" x14ac:dyDescent="0.55000000000000004">
      <c r="B128" s="370"/>
      <c r="C128" s="370"/>
      <c r="D128" s="370"/>
      <c r="E128" s="370"/>
      <c r="F128" s="370"/>
      <c r="G128" s="370"/>
    </row>
    <row r="129" spans="2:7" ht="16" customHeight="1" x14ac:dyDescent="0.55000000000000004">
      <c r="B129" s="370"/>
      <c r="C129" s="370"/>
      <c r="D129" s="370"/>
      <c r="E129" s="370"/>
      <c r="F129" s="370"/>
      <c r="G129" s="370"/>
    </row>
    <row r="130" spans="2:7" ht="16" customHeight="1" x14ac:dyDescent="0.55000000000000004">
      <c r="B130" s="370"/>
      <c r="C130" s="370"/>
      <c r="D130" s="370"/>
      <c r="E130" s="370"/>
      <c r="F130" s="370"/>
      <c r="G130" s="370"/>
    </row>
    <row r="131" spans="2:7" ht="16" customHeight="1" x14ac:dyDescent="0.55000000000000004">
      <c r="B131" s="370"/>
      <c r="C131" s="370"/>
      <c r="D131" s="370"/>
      <c r="E131" s="370"/>
      <c r="F131" s="370"/>
      <c r="G131" s="370"/>
    </row>
    <row r="132" spans="2:7" ht="16" customHeight="1" x14ac:dyDescent="0.55000000000000004">
      <c r="B132" s="370"/>
      <c r="C132" s="370"/>
      <c r="D132" s="370"/>
      <c r="E132" s="370"/>
      <c r="F132" s="370"/>
      <c r="G132" s="370"/>
    </row>
    <row r="133" spans="2:7" ht="16" customHeight="1" x14ac:dyDescent="0.55000000000000004">
      <c r="B133" s="370"/>
      <c r="C133" s="370"/>
      <c r="D133" s="370"/>
      <c r="E133" s="370"/>
      <c r="F133" s="370"/>
      <c r="G133" s="370"/>
    </row>
    <row r="134" spans="2:7" ht="16" customHeight="1" x14ac:dyDescent="0.55000000000000004">
      <c r="B134" s="370"/>
      <c r="C134" s="370"/>
      <c r="D134" s="370"/>
      <c r="E134" s="370"/>
      <c r="F134" s="370"/>
      <c r="G134" s="370"/>
    </row>
    <row r="135" spans="2:7" ht="16" customHeight="1" x14ac:dyDescent="0.55000000000000004">
      <c r="B135" s="370"/>
      <c r="C135" s="370"/>
      <c r="D135" s="370"/>
      <c r="E135" s="370"/>
      <c r="F135" s="370"/>
      <c r="G135" s="370"/>
    </row>
    <row r="136" spans="2:7" ht="16" customHeight="1" x14ac:dyDescent="0.55000000000000004">
      <c r="B136" s="370"/>
      <c r="C136" s="370"/>
      <c r="D136" s="370"/>
      <c r="E136" s="370"/>
      <c r="F136" s="370"/>
      <c r="G136" s="370"/>
    </row>
    <row r="137" spans="2:7" ht="16" customHeight="1" x14ac:dyDescent="0.55000000000000004">
      <c r="B137" s="370"/>
      <c r="C137" s="370"/>
      <c r="D137" s="370"/>
      <c r="E137" s="370"/>
      <c r="F137" s="370"/>
      <c r="G137" s="370"/>
    </row>
    <row r="138" spans="2:7" ht="16" customHeight="1" x14ac:dyDescent="0.55000000000000004">
      <c r="B138" s="370"/>
      <c r="C138" s="370"/>
      <c r="D138" s="370"/>
      <c r="E138" s="370"/>
      <c r="F138" s="370"/>
      <c r="G138" s="370"/>
    </row>
    <row r="139" spans="2:7" ht="16" customHeight="1" x14ac:dyDescent="0.55000000000000004">
      <c r="B139" s="370"/>
      <c r="C139" s="370"/>
      <c r="D139" s="370"/>
      <c r="E139" s="370"/>
      <c r="F139" s="370"/>
      <c r="G139" s="370"/>
    </row>
    <row r="140" spans="2:7" ht="16" customHeight="1" x14ac:dyDescent="0.55000000000000004">
      <c r="B140" s="370"/>
      <c r="C140" s="370"/>
      <c r="D140" s="370"/>
      <c r="E140" s="370"/>
      <c r="F140" s="370"/>
      <c r="G140" s="370"/>
    </row>
    <row r="141" spans="2:7" ht="16" customHeight="1" x14ac:dyDescent="0.55000000000000004">
      <c r="B141" s="370"/>
      <c r="C141" s="370"/>
      <c r="D141" s="370"/>
      <c r="E141" s="370"/>
      <c r="F141" s="370"/>
      <c r="G141" s="370"/>
    </row>
    <row r="142" spans="2:7" ht="16" customHeight="1" x14ac:dyDescent="0.55000000000000004">
      <c r="B142" s="370"/>
      <c r="C142" s="370"/>
      <c r="D142" s="370"/>
      <c r="E142" s="370"/>
      <c r="F142" s="370"/>
      <c r="G142" s="370"/>
    </row>
    <row r="143" spans="2:7" ht="16" customHeight="1" x14ac:dyDescent="0.55000000000000004">
      <c r="B143" s="370"/>
      <c r="C143" s="370"/>
      <c r="D143" s="370"/>
      <c r="E143" s="370"/>
      <c r="F143" s="370"/>
      <c r="G143" s="370"/>
    </row>
    <row r="144" spans="2:7" ht="16" customHeight="1" x14ac:dyDescent="0.55000000000000004">
      <c r="B144" s="370"/>
      <c r="C144" s="370"/>
      <c r="D144" s="370"/>
      <c r="E144" s="370"/>
      <c r="F144" s="370"/>
      <c r="G144" s="370"/>
    </row>
    <row r="145" spans="2:7" ht="16" customHeight="1" x14ac:dyDescent="0.55000000000000004">
      <c r="B145" s="370"/>
      <c r="C145" s="370"/>
      <c r="D145" s="370"/>
      <c r="E145" s="370"/>
      <c r="F145" s="370"/>
      <c r="G145" s="370"/>
    </row>
    <row r="146" spans="2:7" ht="16" customHeight="1" x14ac:dyDescent="0.55000000000000004">
      <c r="B146" s="370"/>
      <c r="C146" s="370"/>
      <c r="D146" s="370"/>
      <c r="E146" s="370"/>
      <c r="F146" s="370"/>
      <c r="G146" s="370"/>
    </row>
    <row r="147" spans="2:7" ht="16" customHeight="1" x14ac:dyDescent="0.55000000000000004">
      <c r="B147" s="370"/>
      <c r="C147" s="370"/>
      <c r="D147" s="370"/>
      <c r="E147" s="370"/>
      <c r="F147" s="370"/>
      <c r="G147" s="370"/>
    </row>
    <row r="148" spans="2:7" ht="16" customHeight="1" x14ac:dyDescent="0.55000000000000004">
      <c r="B148" s="370"/>
      <c r="C148" s="370"/>
      <c r="D148" s="370"/>
      <c r="E148" s="370"/>
      <c r="F148" s="370"/>
      <c r="G148" s="370"/>
    </row>
    <row r="149" spans="2:7" ht="16" customHeight="1" x14ac:dyDescent="0.55000000000000004">
      <c r="B149" s="370"/>
      <c r="C149" s="370"/>
      <c r="D149" s="370"/>
      <c r="E149" s="370"/>
      <c r="F149" s="370"/>
      <c r="G149" s="370"/>
    </row>
    <row r="150" spans="2:7" ht="16" customHeight="1" x14ac:dyDescent="0.55000000000000004">
      <c r="B150" s="370"/>
      <c r="C150" s="370"/>
      <c r="D150" s="370"/>
      <c r="E150" s="370"/>
      <c r="F150" s="370"/>
      <c r="G150" s="370"/>
    </row>
    <row r="151" spans="2:7" ht="16" customHeight="1" x14ac:dyDescent="0.55000000000000004">
      <c r="B151" s="370"/>
      <c r="C151" s="370"/>
      <c r="D151" s="370"/>
      <c r="E151" s="370"/>
      <c r="F151" s="370"/>
      <c r="G151" s="370"/>
    </row>
    <row r="152" spans="2:7" ht="16" customHeight="1" x14ac:dyDescent="0.55000000000000004">
      <c r="B152" s="370"/>
      <c r="C152" s="370"/>
      <c r="D152" s="370"/>
      <c r="E152" s="370"/>
      <c r="F152" s="370"/>
      <c r="G152" s="370"/>
    </row>
    <row r="153" spans="2:7" ht="16" customHeight="1" x14ac:dyDescent="0.55000000000000004">
      <c r="B153" s="370"/>
      <c r="C153" s="370"/>
      <c r="D153" s="370"/>
      <c r="E153" s="370"/>
      <c r="F153" s="370"/>
      <c r="G153" s="370"/>
    </row>
    <row r="154" spans="2:7" ht="16" customHeight="1" x14ac:dyDescent="0.55000000000000004">
      <c r="B154" s="370"/>
      <c r="C154" s="370"/>
      <c r="D154" s="370"/>
      <c r="E154" s="370"/>
      <c r="F154" s="370"/>
      <c r="G154" s="370"/>
    </row>
    <row r="155" spans="2:7" ht="16" customHeight="1" x14ac:dyDescent="0.55000000000000004">
      <c r="B155" s="370"/>
      <c r="C155" s="370"/>
      <c r="D155" s="370"/>
      <c r="E155" s="370"/>
      <c r="F155" s="370"/>
      <c r="G155" s="370"/>
    </row>
    <row r="156" spans="2:7" ht="16" customHeight="1" x14ac:dyDescent="0.55000000000000004">
      <c r="B156" s="370"/>
      <c r="C156" s="370"/>
      <c r="D156" s="370"/>
      <c r="E156" s="370"/>
      <c r="F156" s="370"/>
      <c r="G156" s="370"/>
    </row>
    <row r="157" spans="2:7" ht="16" customHeight="1" x14ac:dyDescent="0.55000000000000004">
      <c r="B157" s="370"/>
      <c r="C157" s="370"/>
      <c r="D157" s="370"/>
      <c r="E157" s="370"/>
      <c r="F157" s="370"/>
      <c r="G157" s="370"/>
    </row>
    <row r="158" spans="2:7" ht="16" customHeight="1" x14ac:dyDescent="0.55000000000000004">
      <c r="B158" s="370"/>
      <c r="C158" s="370"/>
      <c r="D158" s="370"/>
      <c r="E158" s="370"/>
      <c r="F158" s="370"/>
      <c r="G158" s="370"/>
    </row>
    <row r="159" spans="2:7" ht="16" customHeight="1" x14ac:dyDescent="0.55000000000000004">
      <c r="B159" s="370"/>
      <c r="C159" s="370"/>
      <c r="D159" s="370"/>
      <c r="E159" s="370"/>
      <c r="F159" s="370"/>
      <c r="G159" s="370"/>
    </row>
    <row r="160" spans="2:7" ht="16" customHeight="1" x14ac:dyDescent="0.55000000000000004">
      <c r="B160" s="370"/>
      <c r="C160" s="370"/>
      <c r="D160" s="370"/>
      <c r="E160" s="370"/>
      <c r="F160" s="370"/>
      <c r="G160" s="370"/>
    </row>
    <row r="161" spans="2:7" ht="16" customHeight="1" x14ac:dyDescent="0.55000000000000004">
      <c r="B161" s="370"/>
      <c r="C161" s="370"/>
      <c r="D161" s="370"/>
      <c r="E161" s="370"/>
      <c r="F161" s="370"/>
      <c r="G161" s="370"/>
    </row>
    <row r="162" spans="2:7" ht="16" customHeight="1" x14ac:dyDescent="0.55000000000000004">
      <c r="B162" s="370"/>
      <c r="C162" s="370"/>
      <c r="D162" s="370"/>
      <c r="E162" s="370"/>
      <c r="F162" s="370"/>
      <c r="G162" s="370"/>
    </row>
    <row r="163" spans="2:7" ht="16" customHeight="1" x14ac:dyDescent="0.55000000000000004">
      <c r="B163" s="370"/>
      <c r="C163" s="370"/>
      <c r="D163" s="370"/>
      <c r="E163" s="370"/>
      <c r="F163" s="370"/>
      <c r="G163" s="370"/>
    </row>
    <row r="164" spans="2:7" ht="16" customHeight="1" x14ac:dyDescent="0.55000000000000004">
      <c r="B164" s="370"/>
      <c r="C164" s="370"/>
      <c r="D164" s="370"/>
      <c r="E164" s="370"/>
      <c r="F164" s="370"/>
      <c r="G164" s="370"/>
    </row>
    <row r="165" spans="2:7" ht="16" customHeight="1" x14ac:dyDescent="0.55000000000000004">
      <c r="B165" s="370"/>
      <c r="C165" s="370"/>
      <c r="D165" s="370"/>
      <c r="E165" s="370"/>
      <c r="F165" s="370"/>
      <c r="G165" s="370"/>
    </row>
    <row r="166" spans="2:7" ht="16" customHeight="1" x14ac:dyDescent="0.55000000000000004">
      <c r="B166" s="370"/>
      <c r="C166" s="370"/>
      <c r="D166" s="370"/>
      <c r="E166" s="370"/>
      <c r="F166" s="370"/>
      <c r="G166" s="370"/>
    </row>
    <row r="167" spans="2:7" ht="16" customHeight="1" x14ac:dyDescent="0.55000000000000004">
      <c r="B167" s="370"/>
      <c r="C167" s="370"/>
      <c r="D167" s="370"/>
      <c r="E167" s="370"/>
      <c r="F167" s="370"/>
      <c r="G167" s="370"/>
    </row>
    <row r="168" spans="2:7" ht="16" customHeight="1" x14ac:dyDescent="0.55000000000000004">
      <c r="B168" s="370"/>
      <c r="C168" s="370"/>
      <c r="D168" s="370"/>
      <c r="E168" s="370"/>
      <c r="F168" s="370"/>
      <c r="G168" s="370"/>
    </row>
    <row r="169" spans="2:7" ht="16" customHeight="1" x14ac:dyDescent="0.55000000000000004">
      <c r="B169" s="370"/>
      <c r="C169" s="370"/>
      <c r="D169" s="370"/>
      <c r="E169" s="370"/>
      <c r="F169" s="370"/>
      <c r="G169" s="370"/>
    </row>
    <row r="170" spans="2:7" ht="16" customHeight="1" x14ac:dyDescent="0.55000000000000004">
      <c r="B170" s="370"/>
      <c r="C170" s="370"/>
      <c r="D170" s="370"/>
      <c r="E170" s="370"/>
      <c r="F170" s="370"/>
      <c r="G170" s="370"/>
    </row>
    <row r="171" spans="2:7" ht="16" customHeight="1" x14ac:dyDescent="0.55000000000000004">
      <c r="B171" s="370"/>
      <c r="C171" s="370"/>
      <c r="D171" s="370"/>
      <c r="E171" s="370"/>
      <c r="F171" s="370"/>
      <c r="G171" s="370"/>
    </row>
    <row r="172" spans="2:7" ht="16" customHeight="1" x14ac:dyDescent="0.55000000000000004">
      <c r="B172" s="370"/>
      <c r="C172" s="370"/>
      <c r="D172" s="370"/>
      <c r="E172" s="370"/>
      <c r="F172" s="370"/>
      <c r="G172" s="370"/>
    </row>
    <row r="173" spans="2:7" ht="16" customHeight="1" x14ac:dyDescent="0.55000000000000004">
      <c r="B173" s="370"/>
      <c r="C173" s="370"/>
      <c r="D173" s="370"/>
      <c r="E173" s="370"/>
      <c r="F173" s="370"/>
      <c r="G173" s="370"/>
    </row>
    <row r="174" spans="2:7" ht="16" customHeight="1" x14ac:dyDescent="0.55000000000000004">
      <c r="B174" s="370"/>
      <c r="C174" s="370"/>
      <c r="D174" s="370"/>
      <c r="E174" s="370"/>
      <c r="F174" s="370"/>
      <c r="G174" s="370"/>
    </row>
    <row r="175" spans="2:7" ht="16" customHeight="1" x14ac:dyDescent="0.55000000000000004">
      <c r="B175" s="370"/>
      <c r="C175" s="370"/>
      <c r="D175" s="370"/>
      <c r="E175" s="370"/>
      <c r="F175" s="370"/>
      <c r="G175" s="370"/>
    </row>
    <row r="176" spans="2:7" ht="16" customHeight="1" x14ac:dyDescent="0.55000000000000004">
      <c r="B176" s="370"/>
      <c r="C176" s="370"/>
      <c r="D176" s="370"/>
      <c r="E176" s="370"/>
      <c r="F176" s="370"/>
      <c r="G176" s="370"/>
    </row>
    <row r="177" spans="2:7" ht="16" customHeight="1" x14ac:dyDescent="0.55000000000000004">
      <c r="B177" s="370"/>
      <c r="C177" s="370"/>
      <c r="D177" s="370"/>
      <c r="E177" s="370"/>
      <c r="F177" s="370"/>
      <c r="G177" s="370"/>
    </row>
    <row r="178" spans="2:7" ht="16" customHeight="1" x14ac:dyDescent="0.55000000000000004">
      <c r="B178" s="370"/>
      <c r="C178" s="370"/>
      <c r="D178" s="370"/>
      <c r="E178" s="370"/>
      <c r="F178" s="370"/>
      <c r="G178" s="370"/>
    </row>
    <row r="179" spans="2:7" ht="16" customHeight="1" x14ac:dyDescent="0.55000000000000004">
      <c r="B179" s="370"/>
      <c r="C179" s="370"/>
      <c r="D179" s="370"/>
      <c r="E179" s="370"/>
      <c r="F179" s="370"/>
      <c r="G179" s="370"/>
    </row>
    <row r="180" spans="2:7" ht="16" customHeight="1" x14ac:dyDescent="0.55000000000000004">
      <c r="B180" s="370"/>
      <c r="C180" s="370"/>
      <c r="D180" s="370"/>
      <c r="E180" s="370"/>
      <c r="F180" s="370"/>
      <c r="G180" s="370"/>
    </row>
    <row r="181" spans="2:7" ht="16" customHeight="1" x14ac:dyDescent="0.55000000000000004">
      <c r="B181" s="370"/>
      <c r="C181" s="370"/>
      <c r="D181" s="370"/>
      <c r="E181" s="370"/>
      <c r="F181" s="370"/>
      <c r="G181" s="370"/>
    </row>
    <row r="182" spans="2:7" ht="16" customHeight="1" x14ac:dyDescent="0.55000000000000004">
      <c r="B182" s="370"/>
      <c r="C182" s="370"/>
      <c r="D182" s="370"/>
      <c r="E182" s="370"/>
      <c r="F182" s="370"/>
      <c r="G182" s="370"/>
    </row>
    <row r="183" spans="2:7" ht="16" customHeight="1" x14ac:dyDescent="0.55000000000000004">
      <c r="B183" s="370"/>
      <c r="C183" s="370"/>
      <c r="D183" s="370"/>
      <c r="E183" s="370"/>
      <c r="F183" s="370"/>
      <c r="G183" s="370"/>
    </row>
    <row r="184" spans="2:7" ht="16" customHeight="1" x14ac:dyDescent="0.55000000000000004">
      <c r="B184" s="370"/>
      <c r="C184" s="370"/>
      <c r="D184" s="370"/>
      <c r="E184" s="370"/>
      <c r="F184" s="370"/>
      <c r="G184" s="370"/>
    </row>
    <row r="185" spans="2:7" ht="16" customHeight="1" x14ac:dyDescent="0.55000000000000004">
      <c r="B185" s="370"/>
      <c r="C185" s="370"/>
      <c r="D185" s="370"/>
      <c r="E185" s="370"/>
      <c r="F185" s="370"/>
      <c r="G185" s="370"/>
    </row>
    <row r="186" spans="2:7" ht="16" customHeight="1" x14ac:dyDescent="0.55000000000000004">
      <c r="B186" s="370"/>
      <c r="C186" s="370"/>
      <c r="D186" s="370"/>
      <c r="E186" s="370"/>
      <c r="F186" s="370"/>
      <c r="G186" s="370"/>
    </row>
    <row r="187" spans="2:7" ht="16" customHeight="1" x14ac:dyDescent="0.55000000000000004">
      <c r="B187" s="370"/>
      <c r="C187" s="370"/>
      <c r="D187" s="370"/>
      <c r="E187" s="370"/>
      <c r="F187" s="370"/>
      <c r="G187" s="370"/>
    </row>
    <row r="188" spans="2:7" ht="16" customHeight="1" x14ac:dyDescent="0.55000000000000004">
      <c r="B188" s="370"/>
      <c r="C188" s="370"/>
      <c r="D188" s="370"/>
      <c r="E188" s="370"/>
      <c r="F188" s="370"/>
      <c r="G188" s="370"/>
    </row>
    <row r="189" spans="2:7" ht="16" customHeight="1" x14ac:dyDescent="0.55000000000000004">
      <c r="B189" s="370"/>
      <c r="C189" s="370"/>
      <c r="D189" s="370"/>
      <c r="E189" s="370"/>
      <c r="F189" s="370"/>
      <c r="G189" s="370"/>
    </row>
    <row r="190" spans="2:7" ht="16" customHeight="1" x14ac:dyDescent="0.55000000000000004">
      <c r="B190" s="370"/>
      <c r="C190" s="370"/>
      <c r="D190" s="370"/>
      <c r="E190" s="370"/>
      <c r="F190" s="370"/>
      <c r="G190" s="370"/>
    </row>
    <row r="191" spans="2:7" ht="16" customHeight="1" x14ac:dyDescent="0.55000000000000004">
      <c r="B191" s="370"/>
      <c r="C191" s="370"/>
      <c r="D191" s="370"/>
      <c r="E191" s="370"/>
      <c r="F191" s="370"/>
      <c r="G191" s="370"/>
    </row>
    <row r="192" spans="2:7" ht="16" customHeight="1" x14ac:dyDescent="0.55000000000000004">
      <c r="B192" s="370"/>
      <c r="C192" s="370"/>
      <c r="D192" s="370"/>
      <c r="E192" s="370"/>
      <c r="F192" s="370"/>
      <c r="G192" s="370"/>
    </row>
    <row r="193" spans="2:7" ht="16" customHeight="1" x14ac:dyDescent="0.55000000000000004">
      <c r="B193" s="370"/>
      <c r="C193" s="370"/>
      <c r="D193" s="370"/>
      <c r="E193" s="370"/>
      <c r="F193" s="370"/>
      <c r="G193" s="370"/>
    </row>
    <row r="194" spans="2:7" ht="16" customHeight="1" x14ac:dyDescent="0.55000000000000004">
      <c r="B194" s="370"/>
      <c r="C194" s="370"/>
      <c r="D194" s="370"/>
      <c r="E194" s="370"/>
      <c r="F194" s="370"/>
      <c r="G194" s="370"/>
    </row>
    <row r="195" spans="2:7" ht="16" customHeight="1" x14ac:dyDescent="0.55000000000000004">
      <c r="B195" s="370"/>
      <c r="C195" s="370"/>
      <c r="D195" s="370"/>
      <c r="E195" s="370"/>
      <c r="F195" s="370"/>
      <c r="G195" s="370"/>
    </row>
    <row r="196" spans="2:7" ht="16" customHeight="1" x14ac:dyDescent="0.55000000000000004">
      <c r="B196" s="370"/>
      <c r="C196" s="370"/>
      <c r="D196" s="370"/>
      <c r="E196" s="370"/>
      <c r="F196" s="370"/>
      <c r="G196" s="370"/>
    </row>
    <row r="197" spans="2:7" ht="16" customHeight="1" x14ac:dyDescent="0.55000000000000004">
      <c r="B197" s="370"/>
      <c r="C197" s="370"/>
      <c r="D197" s="370"/>
      <c r="E197" s="370"/>
      <c r="F197" s="370"/>
      <c r="G197" s="370"/>
    </row>
    <row r="198" spans="2:7" ht="16" customHeight="1" x14ac:dyDescent="0.55000000000000004">
      <c r="B198" s="370"/>
      <c r="C198" s="370"/>
      <c r="D198" s="370"/>
      <c r="E198" s="370"/>
      <c r="F198" s="370"/>
      <c r="G198" s="370"/>
    </row>
    <row r="199" spans="2:7" ht="16" customHeight="1" x14ac:dyDescent="0.55000000000000004">
      <c r="B199" s="370"/>
      <c r="C199" s="370"/>
      <c r="D199" s="370"/>
      <c r="E199" s="370"/>
      <c r="F199" s="370"/>
      <c r="G199" s="370"/>
    </row>
    <row r="200" spans="2:7" ht="16" customHeight="1" x14ac:dyDescent="0.55000000000000004">
      <c r="B200" s="370"/>
      <c r="C200" s="370"/>
      <c r="D200" s="370"/>
      <c r="E200" s="370"/>
      <c r="F200" s="370"/>
      <c r="G200" s="370"/>
    </row>
    <row r="201" spans="2:7" ht="16" customHeight="1" x14ac:dyDescent="0.55000000000000004">
      <c r="B201" s="370"/>
      <c r="C201" s="370"/>
      <c r="D201" s="370"/>
      <c r="E201" s="370"/>
      <c r="F201" s="370"/>
      <c r="G201" s="370"/>
    </row>
    <row r="202" spans="2:7" ht="16" customHeight="1" x14ac:dyDescent="0.55000000000000004">
      <c r="B202" s="370"/>
      <c r="C202" s="370"/>
      <c r="D202" s="370"/>
      <c r="E202" s="370"/>
      <c r="F202" s="370"/>
      <c r="G202" s="370"/>
    </row>
    <row r="203" spans="2:7" ht="16" customHeight="1" x14ac:dyDescent="0.55000000000000004">
      <c r="B203" s="370"/>
      <c r="C203" s="370"/>
      <c r="D203" s="370"/>
      <c r="E203" s="370"/>
      <c r="F203" s="370"/>
      <c r="G203" s="370"/>
    </row>
    <row r="204" spans="2:7" ht="16" customHeight="1" x14ac:dyDescent="0.55000000000000004">
      <c r="B204" s="370"/>
      <c r="C204" s="370"/>
      <c r="D204" s="370"/>
      <c r="E204" s="370"/>
      <c r="F204" s="370"/>
      <c r="G204" s="370"/>
    </row>
    <row r="205" spans="2:7" ht="16" customHeight="1" x14ac:dyDescent="0.55000000000000004">
      <c r="B205" s="370"/>
      <c r="C205" s="370"/>
      <c r="D205" s="370"/>
      <c r="E205" s="370"/>
      <c r="F205" s="370"/>
      <c r="G205" s="370"/>
    </row>
    <row r="206" spans="2:7" ht="16" customHeight="1" x14ac:dyDescent="0.55000000000000004">
      <c r="B206" s="370"/>
      <c r="C206" s="370"/>
      <c r="D206" s="370"/>
      <c r="E206" s="370"/>
      <c r="F206" s="370"/>
      <c r="G206" s="370"/>
    </row>
    <row r="207" spans="2:7" ht="16" customHeight="1" x14ac:dyDescent="0.55000000000000004">
      <c r="B207" s="370"/>
      <c r="C207" s="370"/>
      <c r="D207" s="370"/>
      <c r="E207" s="370"/>
      <c r="F207" s="370"/>
      <c r="G207" s="370"/>
    </row>
    <row r="208" spans="2:7" ht="16" customHeight="1" x14ac:dyDescent="0.55000000000000004">
      <c r="B208" s="370"/>
      <c r="C208" s="370"/>
      <c r="D208" s="370"/>
      <c r="E208" s="370"/>
      <c r="F208" s="370"/>
      <c r="G208" s="370"/>
    </row>
    <row r="209" spans="2:7" ht="16" customHeight="1" x14ac:dyDescent="0.55000000000000004">
      <c r="B209" s="370"/>
      <c r="C209" s="370"/>
      <c r="D209" s="370"/>
      <c r="E209" s="370"/>
      <c r="F209" s="370"/>
      <c r="G209" s="370"/>
    </row>
    <row r="210" spans="2:7" ht="16" customHeight="1" x14ac:dyDescent="0.55000000000000004">
      <c r="B210" s="370"/>
      <c r="C210" s="370"/>
      <c r="D210" s="370"/>
      <c r="E210" s="370"/>
      <c r="F210" s="370"/>
      <c r="G210" s="370"/>
    </row>
    <row r="211" spans="2:7" ht="16" customHeight="1" x14ac:dyDescent="0.55000000000000004">
      <c r="B211" s="370"/>
      <c r="C211" s="370"/>
      <c r="D211" s="370"/>
      <c r="E211" s="370"/>
      <c r="F211" s="370"/>
      <c r="G211" s="370"/>
    </row>
    <row r="212" spans="2:7" ht="16" customHeight="1" x14ac:dyDescent="0.55000000000000004">
      <c r="B212" s="370"/>
      <c r="C212" s="370"/>
      <c r="D212" s="370"/>
      <c r="E212" s="370"/>
      <c r="F212" s="370"/>
      <c r="G212" s="370"/>
    </row>
    <row r="213" spans="2:7" ht="16" customHeight="1" x14ac:dyDescent="0.55000000000000004">
      <c r="B213" s="370"/>
      <c r="C213" s="370"/>
      <c r="D213" s="370"/>
      <c r="E213" s="370"/>
      <c r="F213" s="370"/>
      <c r="G213" s="370"/>
    </row>
    <row r="214" spans="2:7" ht="16" customHeight="1" x14ac:dyDescent="0.55000000000000004">
      <c r="B214" s="370"/>
      <c r="C214" s="370"/>
      <c r="D214" s="370"/>
      <c r="E214" s="370"/>
      <c r="F214" s="370"/>
      <c r="G214" s="370"/>
    </row>
    <row r="215" spans="2:7" ht="16" customHeight="1" x14ac:dyDescent="0.55000000000000004">
      <c r="B215" s="370"/>
      <c r="C215" s="370"/>
      <c r="D215" s="370"/>
      <c r="E215" s="370"/>
      <c r="F215" s="370"/>
      <c r="G215" s="370"/>
    </row>
    <row r="216" spans="2:7" ht="16" customHeight="1" x14ac:dyDescent="0.55000000000000004">
      <c r="B216" s="370"/>
      <c r="C216" s="370"/>
      <c r="D216" s="370"/>
      <c r="E216" s="370"/>
      <c r="F216" s="370"/>
      <c r="G216" s="370"/>
    </row>
    <row r="217" spans="2:7" ht="16" customHeight="1" x14ac:dyDescent="0.55000000000000004">
      <c r="B217" s="370"/>
      <c r="C217" s="370"/>
      <c r="D217" s="370"/>
      <c r="E217" s="370"/>
      <c r="F217" s="370"/>
      <c r="G217" s="370"/>
    </row>
    <row r="218" spans="2:7" ht="16" customHeight="1" x14ac:dyDescent="0.55000000000000004">
      <c r="B218" s="370"/>
      <c r="C218" s="370"/>
      <c r="D218" s="370"/>
      <c r="E218" s="370"/>
      <c r="F218" s="370"/>
      <c r="G218" s="370"/>
    </row>
    <row r="219" spans="2:7" ht="16" customHeight="1" x14ac:dyDescent="0.55000000000000004">
      <c r="B219" s="370"/>
      <c r="C219" s="370"/>
      <c r="D219" s="370"/>
      <c r="E219" s="370"/>
      <c r="F219" s="370"/>
      <c r="G219" s="370"/>
    </row>
    <row r="220" spans="2:7" ht="16" customHeight="1" x14ac:dyDescent="0.55000000000000004">
      <c r="B220" s="370"/>
      <c r="C220" s="370"/>
      <c r="D220" s="370"/>
      <c r="E220" s="370"/>
      <c r="F220" s="370"/>
      <c r="G220" s="370"/>
    </row>
    <row r="221" spans="2:7" ht="16" customHeight="1" x14ac:dyDescent="0.55000000000000004">
      <c r="B221" s="370"/>
      <c r="C221" s="370"/>
      <c r="D221" s="370"/>
      <c r="E221" s="370"/>
      <c r="F221" s="370"/>
      <c r="G221" s="370"/>
    </row>
    <row r="222" spans="2:7" ht="16" customHeight="1" x14ac:dyDescent="0.55000000000000004">
      <c r="B222" s="370"/>
      <c r="C222" s="370"/>
      <c r="D222" s="370"/>
      <c r="E222" s="370"/>
      <c r="F222" s="370"/>
      <c r="G222" s="370"/>
    </row>
    <row r="223" spans="2:7" ht="16" customHeight="1" x14ac:dyDescent="0.55000000000000004">
      <c r="B223" s="370"/>
      <c r="C223" s="370"/>
      <c r="D223" s="370"/>
      <c r="E223" s="370"/>
      <c r="F223" s="370"/>
      <c r="G223" s="370"/>
    </row>
    <row r="224" spans="2:7" ht="16" customHeight="1" x14ac:dyDescent="0.55000000000000004">
      <c r="B224" s="370"/>
      <c r="C224" s="370"/>
      <c r="D224" s="370"/>
      <c r="E224" s="370"/>
      <c r="F224" s="370"/>
      <c r="G224" s="370"/>
    </row>
    <row r="225" spans="2:7" ht="16" customHeight="1" x14ac:dyDescent="0.55000000000000004">
      <c r="B225" s="370"/>
      <c r="C225" s="370"/>
      <c r="D225" s="370"/>
      <c r="E225" s="370"/>
      <c r="F225" s="370"/>
      <c r="G225" s="370"/>
    </row>
    <row r="226" spans="2:7" ht="16" customHeight="1" x14ac:dyDescent="0.55000000000000004">
      <c r="B226" s="370"/>
      <c r="C226" s="370"/>
      <c r="D226" s="370"/>
      <c r="E226" s="370"/>
      <c r="F226" s="370"/>
      <c r="G226" s="370"/>
    </row>
    <row r="227" spans="2:7" ht="16" customHeight="1" x14ac:dyDescent="0.55000000000000004">
      <c r="B227" s="370"/>
      <c r="C227" s="370"/>
      <c r="D227" s="370"/>
      <c r="E227" s="370"/>
      <c r="F227" s="370"/>
      <c r="G227" s="370"/>
    </row>
    <row r="228" spans="2:7" ht="16" customHeight="1" x14ac:dyDescent="0.55000000000000004">
      <c r="B228" s="370"/>
      <c r="C228" s="370"/>
      <c r="D228" s="370"/>
      <c r="E228" s="370"/>
      <c r="F228" s="370"/>
      <c r="G228" s="370"/>
    </row>
    <row r="229" spans="2:7" ht="16" customHeight="1" x14ac:dyDescent="0.55000000000000004">
      <c r="B229" s="370"/>
      <c r="C229" s="370"/>
      <c r="D229" s="370"/>
      <c r="E229" s="370"/>
      <c r="F229" s="370"/>
      <c r="G229" s="370"/>
    </row>
    <row r="230" spans="2:7" ht="16" customHeight="1" x14ac:dyDescent="0.55000000000000004">
      <c r="B230" s="370"/>
      <c r="C230" s="370"/>
      <c r="D230" s="370"/>
      <c r="E230" s="370"/>
      <c r="F230" s="370"/>
      <c r="G230" s="370"/>
    </row>
    <row r="231" spans="2:7" ht="16" customHeight="1" x14ac:dyDescent="0.55000000000000004">
      <c r="B231" s="370"/>
      <c r="C231" s="370"/>
      <c r="D231" s="370"/>
      <c r="E231" s="370"/>
      <c r="F231" s="370"/>
      <c r="G231" s="370"/>
    </row>
    <row r="232" spans="2:7" ht="16" customHeight="1" x14ac:dyDescent="0.55000000000000004">
      <c r="B232" s="370"/>
      <c r="C232" s="370"/>
      <c r="D232" s="370"/>
      <c r="E232" s="370"/>
      <c r="F232" s="370"/>
      <c r="G232" s="370"/>
    </row>
    <row r="233" spans="2:7" ht="16" customHeight="1" x14ac:dyDescent="0.55000000000000004">
      <c r="B233" s="370"/>
      <c r="C233" s="370"/>
      <c r="D233" s="370"/>
      <c r="E233" s="370"/>
      <c r="F233" s="370"/>
      <c r="G233" s="370"/>
    </row>
    <row r="234" spans="2:7" ht="16" customHeight="1" x14ac:dyDescent="0.55000000000000004">
      <c r="B234" s="370"/>
      <c r="C234" s="370"/>
      <c r="D234" s="370"/>
      <c r="E234" s="370"/>
      <c r="F234" s="370"/>
      <c r="G234" s="370"/>
    </row>
    <row r="235" spans="2:7" ht="16" customHeight="1" x14ac:dyDescent="0.55000000000000004">
      <c r="B235" s="370"/>
      <c r="C235" s="370"/>
      <c r="D235" s="370"/>
      <c r="E235" s="370"/>
      <c r="F235" s="370"/>
      <c r="G235" s="370"/>
    </row>
    <row r="236" spans="2:7" ht="16" customHeight="1" x14ac:dyDescent="0.55000000000000004">
      <c r="B236" s="370"/>
      <c r="C236" s="370"/>
      <c r="D236" s="370"/>
      <c r="E236" s="370"/>
      <c r="F236" s="370"/>
      <c r="G236" s="370"/>
    </row>
    <row r="237" spans="2:7" ht="16" customHeight="1" x14ac:dyDescent="0.55000000000000004">
      <c r="B237" s="370"/>
      <c r="C237" s="370"/>
      <c r="D237" s="370"/>
      <c r="E237" s="370"/>
      <c r="F237" s="370"/>
      <c r="G237" s="370"/>
    </row>
    <row r="238" spans="2:7" ht="16" customHeight="1" x14ac:dyDescent="0.55000000000000004">
      <c r="B238" s="370"/>
      <c r="C238" s="370"/>
      <c r="D238" s="370"/>
      <c r="E238" s="370"/>
      <c r="F238" s="370"/>
      <c r="G238" s="370"/>
    </row>
    <row r="239" spans="2:7" ht="16" customHeight="1" x14ac:dyDescent="0.55000000000000004">
      <c r="B239" s="370"/>
      <c r="C239" s="370"/>
      <c r="D239" s="370"/>
      <c r="E239" s="370"/>
      <c r="F239" s="370"/>
      <c r="G239" s="370"/>
    </row>
    <row r="240" spans="2:7" ht="16" customHeight="1" x14ac:dyDescent="0.55000000000000004">
      <c r="B240" s="370"/>
      <c r="C240" s="370"/>
      <c r="D240" s="370"/>
      <c r="E240" s="370"/>
      <c r="F240" s="370"/>
      <c r="G240" s="370"/>
    </row>
    <row r="241" spans="2:7" ht="16" customHeight="1" x14ac:dyDescent="0.55000000000000004">
      <c r="B241" s="370"/>
      <c r="C241" s="370"/>
      <c r="D241" s="370"/>
      <c r="E241" s="370"/>
      <c r="F241" s="370"/>
      <c r="G241" s="370"/>
    </row>
    <row r="242" spans="2:7" ht="16" customHeight="1" x14ac:dyDescent="0.55000000000000004">
      <c r="B242" s="370"/>
      <c r="C242" s="370"/>
      <c r="D242" s="370"/>
      <c r="E242" s="370"/>
      <c r="F242" s="370"/>
      <c r="G242" s="370"/>
    </row>
    <row r="243" spans="2:7" ht="16" customHeight="1" x14ac:dyDescent="0.55000000000000004">
      <c r="B243" s="370"/>
      <c r="C243" s="370"/>
      <c r="D243" s="370"/>
      <c r="E243" s="370"/>
      <c r="F243" s="370"/>
      <c r="G243" s="370"/>
    </row>
    <row r="244" spans="2:7" ht="16" customHeight="1" x14ac:dyDescent="0.55000000000000004">
      <c r="B244" s="370"/>
      <c r="C244" s="370"/>
      <c r="D244" s="370"/>
      <c r="E244" s="370"/>
      <c r="F244" s="370"/>
      <c r="G244" s="370"/>
    </row>
    <row r="245" spans="2:7" ht="16" customHeight="1" x14ac:dyDescent="0.55000000000000004">
      <c r="B245" s="370"/>
      <c r="C245" s="370"/>
      <c r="D245" s="370"/>
      <c r="E245" s="370"/>
      <c r="F245" s="370"/>
      <c r="G245" s="370"/>
    </row>
    <row r="246" spans="2:7" ht="16" customHeight="1" x14ac:dyDescent="0.55000000000000004">
      <c r="B246" s="370"/>
      <c r="C246" s="370"/>
      <c r="D246" s="370"/>
      <c r="E246" s="370"/>
      <c r="F246" s="370"/>
      <c r="G246" s="370"/>
    </row>
    <row r="247" spans="2:7" ht="16" customHeight="1" x14ac:dyDescent="0.55000000000000004">
      <c r="B247" s="370"/>
      <c r="C247" s="370"/>
      <c r="D247" s="370"/>
      <c r="E247" s="370"/>
      <c r="F247" s="370"/>
      <c r="G247" s="370"/>
    </row>
    <row r="248" spans="2:7" ht="16" customHeight="1" x14ac:dyDescent="0.55000000000000004">
      <c r="B248" s="370"/>
      <c r="C248" s="370"/>
      <c r="D248" s="370"/>
      <c r="E248" s="370"/>
      <c r="F248" s="370"/>
      <c r="G248" s="370"/>
    </row>
    <row r="249" spans="2:7" ht="16" customHeight="1" x14ac:dyDescent="0.55000000000000004">
      <c r="B249" s="370"/>
      <c r="C249" s="370"/>
      <c r="D249" s="370"/>
      <c r="E249" s="370"/>
      <c r="F249" s="370"/>
      <c r="G249" s="370"/>
    </row>
    <row r="250" spans="2:7" ht="16" customHeight="1" x14ac:dyDescent="0.55000000000000004">
      <c r="B250" s="370"/>
      <c r="C250" s="370"/>
      <c r="D250" s="370"/>
      <c r="E250" s="370"/>
      <c r="F250" s="370"/>
      <c r="G250" s="370"/>
    </row>
    <row r="251" spans="2:7" ht="16" customHeight="1" x14ac:dyDescent="0.55000000000000004">
      <c r="B251" s="370"/>
      <c r="C251" s="370"/>
      <c r="D251" s="370"/>
      <c r="E251" s="370"/>
      <c r="F251" s="370"/>
      <c r="G251" s="370"/>
    </row>
    <row r="252" spans="2:7" ht="16" customHeight="1" x14ac:dyDescent="0.55000000000000004">
      <c r="B252" s="370"/>
      <c r="C252" s="370"/>
      <c r="D252" s="370"/>
      <c r="E252" s="370"/>
      <c r="F252" s="370"/>
      <c r="G252" s="370"/>
    </row>
    <row r="253" spans="2:7" ht="16" customHeight="1" x14ac:dyDescent="0.55000000000000004">
      <c r="B253" s="370"/>
      <c r="C253" s="370"/>
      <c r="D253" s="370"/>
      <c r="E253" s="370"/>
      <c r="F253" s="370"/>
      <c r="G253" s="370"/>
    </row>
    <row r="254" spans="2:7" ht="16" customHeight="1" x14ac:dyDescent="0.55000000000000004">
      <c r="B254" s="370"/>
      <c r="C254" s="370"/>
      <c r="D254" s="370"/>
      <c r="E254" s="370"/>
      <c r="F254" s="370"/>
      <c r="G254" s="370"/>
    </row>
    <row r="255" spans="2:7" ht="16" customHeight="1" x14ac:dyDescent="0.55000000000000004">
      <c r="B255" s="370"/>
      <c r="C255" s="370"/>
      <c r="D255" s="370"/>
      <c r="E255" s="370"/>
      <c r="F255" s="370"/>
      <c r="G255" s="370"/>
    </row>
    <row r="256" spans="2:7" ht="16" customHeight="1" x14ac:dyDescent="0.55000000000000004">
      <c r="B256" s="370"/>
      <c r="C256" s="370"/>
      <c r="D256" s="370"/>
      <c r="E256" s="370"/>
      <c r="F256" s="370"/>
      <c r="G256" s="370"/>
    </row>
    <row r="257" spans="2:7" ht="16" customHeight="1" x14ac:dyDescent="0.55000000000000004">
      <c r="B257" s="370"/>
      <c r="C257" s="370"/>
      <c r="D257" s="370"/>
      <c r="E257" s="370"/>
      <c r="F257" s="370"/>
      <c r="G257" s="370"/>
    </row>
    <row r="258" spans="2:7" ht="16" customHeight="1" x14ac:dyDescent="0.55000000000000004">
      <c r="B258" s="370"/>
      <c r="C258" s="370"/>
      <c r="D258" s="370"/>
      <c r="E258" s="370"/>
      <c r="F258" s="370"/>
      <c r="G258" s="370"/>
    </row>
    <row r="259" spans="2:7" ht="16" customHeight="1" x14ac:dyDescent="0.55000000000000004">
      <c r="B259" s="371"/>
      <c r="C259" s="371"/>
      <c r="D259" s="371"/>
      <c r="E259" s="371"/>
      <c r="F259" s="371"/>
      <c r="G259" s="371"/>
    </row>
  </sheetData>
  <pageMargins left="0.7" right="0.7" top="0.75" bottom="0.75" header="0.3" footer="0.3"/>
  <pageSetup paperSize="9" orientation="portrait" r:id="rId1"/>
  <headerFooter>
    <oddFooter>&amp;C&amp;1#&amp;"Arial Black"&amp;10&amp;K000000OFFICIAL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VCDC Final Submission Output</vt:lpstr>
      <vt:lpstr>Expenditure</vt:lpstr>
      <vt:lpstr>Patient Demographic Activity</vt:lpstr>
      <vt:lpstr>Patient Utilisation Dept Feeder</vt:lpstr>
      <vt:lpstr>CostCentre Mvmnts in Costing GL</vt:lpstr>
      <vt:lpstr>Virtual Dummy Episodes</vt:lpstr>
      <vt:lpstr>Expenditure!Print_Area</vt:lpstr>
      <vt:lpstr>'VCDC Final Submission Output'!Print_Area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Gigi Chan (DHHS)</cp:lastModifiedBy>
  <cp:lastPrinted>2018-02-07T00:11:41Z</cp:lastPrinted>
  <dcterms:created xsi:type="dcterms:W3CDTF">2014-09-22T05:04:51Z</dcterms:created>
  <dcterms:modified xsi:type="dcterms:W3CDTF">2022-12-09T06:58:10Z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2022-12-09T06:57:50Z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7f868dde-0877-45b0-bebf-c55243e1190b</vt:lpwstr>
  </property>
  <property fmtid="{D5CDD505-2E9C-101B-9397-08002B2CF9AE}" pid="8" name="MSIP_Label_43e64453-338c-4f93-8a4d-0039a0a41f2a_ContentBits">
    <vt:lpwstr>2</vt:lpwstr>
  </property>
</Properties>
</file>